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5.xml" ContentType="application/vnd.openxmlformats-officedocument.themeOverrid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theme/themeOverride18.xml" ContentType="application/vnd.openxmlformats-officedocument.themeOverrid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theme/themeOverride20.xml" ContentType="application/vnd.openxmlformats-officedocument.themeOverrid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theme/themeOverride21.xml" ContentType="application/vnd.openxmlformats-officedocument.themeOverrid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theme/themeOverride22.xml" ContentType="application/vnd.openxmlformats-officedocument.themeOverrid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theme/themeOverride24.xml" ContentType="application/vnd.openxmlformats-officedocument.themeOverrid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theme/themeOverride25.xml" ContentType="application/vnd.openxmlformats-officedocument.themeOverrid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theme/themeOverride26.xml" ContentType="application/vnd.openxmlformats-officedocument.themeOverrid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theme/themeOverride27.xml" ContentType="application/vnd.openxmlformats-officedocument.themeOverride+xml"/>
  <Override PartName="/xl/drawings/drawing2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theme/themeOverride28.xml" ContentType="application/vnd.openxmlformats-officedocument.themeOverrid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theme/themeOverride29.xml" ContentType="application/vnd.openxmlformats-officedocument.themeOverrid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heme/themeOverride30.xml" ContentType="application/vnd.openxmlformats-officedocument.themeOverrid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theme/themeOverride31.xml" ContentType="application/vnd.openxmlformats-officedocument.themeOverrid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heme/themeOverride32.xml" ContentType="application/vnd.openxmlformats-officedocument.themeOverrid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theme/themeOverride33.xml" ContentType="application/vnd.openxmlformats-officedocument.themeOverrid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theme/themeOverride34.xml" ContentType="application/vnd.openxmlformats-officedocument.themeOverrid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theme/themeOverride35.xml" ContentType="application/vnd.openxmlformats-officedocument.themeOverrid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theme/themeOverride36.xml" ContentType="application/vnd.openxmlformats-officedocument.themeOverrid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theme/themeOverride37.xml" ContentType="application/vnd.openxmlformats-officedocument.themeOverrid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theme/themeOverride38.xml" ContentType="application/vnd.openxmlformats-officedocument.themeOverrid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theme/themeOverride39.xml" ContentType="application/vnd.openxmlformats-officedocument.themeOverrid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theme/themeOverride40.xml" ContentType="application/vnd.openxmlformats-officedocument.themeOverrid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theme/themeOverride41.xml" ContentType="application/vnd.openxmlformats-officedocument.themeOverrid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theme/themeOverride42.xml" ContentType="application/vnd.openxmlformats-officedocument.themeOverrid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theme/themeOverride43.xml" ContentType="application/vnd.openxmlformats-officedocument.themeOverrid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theme/themeOverride44.xml" ContentType="application/vnd.openxmlformats-officedocument.themeOverrid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theme/themeOverride45.xml" ContentType="application/vnd.openxmlformats-officedocument.themeOverrid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theme/themeOverride46.xml" ContentType="application/vnd.openxmlformats-officedocument.themeOverrid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theme/themeOverride47.xml" ContentType="application/vnd.openxmlformats-officedocument.themeOverrid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theme/themeOverride48.xml" ContentType="application/vnd.openxmlformats-officedocument.themeOverrid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theme/themeOverride49.xml" ContentType="application/vnd.openxmlformats-officedocument.themeOverrid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theme/themeOverride50.xml" ContentType="application/vnd.openxmlformats-officedocument.themeOverrid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theme/themeOverride51.xml" ContentType="application/vnd.openxmlformats-officedocument.themeOverrid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theme/themeOverride52.xml" ContentType="application/vnd.openxmlformats-officedocument.themeOverrid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theme/themeOverride53.xml" ContentType="application/vnd.openxmlformats-officedocument.themeOverrid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theme/themeOverride54.xml" ContentType="application/vnd.openxmlformats-officedocument.themeOverride+xml"/>
  <Override PartName="/xl/drawings/drawing3.xml" ContentType="application/vnd.openxmlformats-officedocument.drawing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theme/themeOverride55.xml" ContentType="application/vnd.openxmlformats-officedocument.themeOverrid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theme/themeOverride56.xml" ContentType="application/vnd.openxmlformats-officedocument.themeOverride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theme/themeOverride57.xml" ContentType="application/vnd.openxmlformats-officedocument.themeOverrid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theme/themeOverride58.xml" ContentType="application/vnd.openxmlformats-officedocument.themeOverrid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theme/themeOverride59.xml" ContentType="application/vnd.openxmlformats-officedocument.themeOverrid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theme/themeOverride60.xml" ContentType="application/vnd.openxmlformats-officedocument.themeOverrid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theme/themeOverride61.xml" ContentType="application/vnd.openxmlformats-officedocument.themeOverrid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theme/themeOverride62.xml" ContentType="application/vnd.openxmlformats-officedocument.themeOverride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theme/themeOverride63.xml" ContentType="application/vnd.openxmlformats-officedocument.themeOverrid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theme/themeOverride64.xml" ContentType="application/vnd.openxmlformats-officedocument.themeOverrid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theme/themeOverride65.xml" ContentType="application/vnd.openxmlformats-officedocument.themeOverrid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theme/themeOverride66.xml" ContentType="application/vnd.openxmlformats-officedocument.themeOverride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theme/themeOverride67.xml" ContentType="application/vnd.openxmlformats-officedocument.themeOverride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theme/themeOverride68.xml" ContentType="application/vnd.openxmlformats-officedocument.themeOverrid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theme/themeOverride69.xml" ContentType="application/vnd.openxmlformats-officedocument.themeOverrid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theme/themeOverride70.xml" ContentType="application/vnd.openxmlformats-officedocument.themeOverrid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theme/themeOverride71.xml" ContentType="application/vnd.openxmlformats-officedocument.themeOverride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theme/themeOverride72.xml" ContentType="application/vnd.openxmlformats-officedocument.themeOverride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theme/themeOverride73.xml" ContentType="application/vnd.openxmlformats-officedocument.themeOverrid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theme/themeOverride74.xml" ContentType="application/vnd.openxmlformats-officedocument.themeOverride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theme/themeOverride75.xml" ContentType="application/vnd.openxmlformats-officedocument.themeOverrid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theme/themeOverride76.xml" ContentType="application/vnd.openxmlformats-officedocument.themeOverride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theme/themeOverride77.xml" ContentType="application/vnd.openxmlformats-officedocument.themeOverride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theme/themeOverride78.xml" ContentType="application/vnd.openxmlformats-officedocument.themeOverrid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theme/themeOverride79.xml" ContentType="application/vnd.openxmlformats-officedocument.themeOverrid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theme/themeOverride80.xml" ContentType="application/vnd.openxmlformats-officedocument.themeOverride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theme/themeOverride81.xml" ContentType="application/vnd.openxmlformats-officedocument.themeOverride+xml"/>
  <Override PartName="/xl/drawings/drawing4.xml" ContentType="application/vnd.openxmlformats-officedocument.drawing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theme/themeOverride82.xml" ContentType="application/vnd.openxmlformats-officedocument.themeOverride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theme/themeOverride83.xml" ContentType="application/vnd.openxmlformats-officedocument.themeOverrid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theme/themeOverride84.xml" ContentType="application/vnd.openxmlformats-officedocument.themeOverrid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theme/themeOverride85.xml" ContentType="application/vnd.openxmlformats-officedocument.themeOverride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theme/themeOverride86.xml" ContentType="application/vnd.openxmlformats-officedocument.themeOverride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theme/themeOverride87.xml" ContentType="application/vnd.openxmlformats-officedocument.themeOverride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theme/themeOverride88.xml" ContentType="application/vnd.openxmlformats-officedocument.themeOverride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theme/themeOverride89.xml" ContentType="application/vnd.openxmlformats-officedocument.themeOverrid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theme/themeOverride90.xml" ContentType="application/vnd.openxmlformats-officedocument.themeOverride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theme/themeOverride91.xml" ContentType="application/vnd.openxmlformats-officedocument.themeOverride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theme/themeOverride92.xml" ContentType="application/vnd.openxmlformats-officedocument.themeOverride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theme/themeOverride93.xml" ContentType="application/vnd.openxmlformats-officedocument.themeOverrid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theme/themeOverride94.xml" ContentType="application/vnd.openxmlformats-officedocument.themeOverrid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theme/themeOverride95.xml" ContentType="application/vnd.openxmlformats-officedocument.themeOverrid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theme/themeOverride96.xml" ContentType="application/vnd.openxmlformats-officedocument.themeOverride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theme/themeOverride97.xml" ContentType="application/vnd.openxmlformats-officedocument.themeOverride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theme/themeOverride98.xml" ContentType="application/vnd.openxmlformats-officedocument.themeOverrid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theme/themeOverride99.xml" ContentType="application/vnd.openxmlformats-officedocument.themeOverrid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theme/themeOverride100.xml" ContentType="application/vnd.openxmlformats-officedocument.themeOverride+xml"/>
  <Override PartName="/xl/charts/chart101.xml" ContentType="application/vnd.openxmlformats-officedocument.drawingml.chart+xml"/>
  <Override PartName="/xl/charts/style101.xml" ContentType="application/vnd.ms-office.chartstyle+xml"/>
  <Override PartName="/xl/charts/colors101.xml" ContentType="application/vnd.ms-office.chartcolorstyle+xml"/>
  <Override PartName="/xl/theme/themeOverride101.xml" ContentType="application/vnd.openxmlformats-officedocument.themeOverride+xml"/>
  <Override PartName="/xl/charts/chart102.xml" ContentType="application/vnd.openxmlformats-officedocument.drawingml.chart+xml"/>
  <Override PartName="/xl/charts/style102.xml" ContentType="application/vnd.ms-office.chartstyle+xml"/>
  <Override PartName="/xl/charts/colors102.xml" ContentType="application/vnd.ms-office.chartcolorstyle+xml"/>
  <Override PartName="/xl/theme/themeOverride102.xml" ContentType="application/vnd.openxmlformats-officedocument.themeOverride+xml"/>
  <Override PartName="/xl/charts/chart103.xml" ContentType="application/vnd.openxmlformats-officedocument.drawingml.chart+xml"/>
  <Override PartName="/xl/charts/style103.xml" ContentType="application/vnd.ms-office.chartstyle+xml"/>
  <Override PartName="/xl/charts/colors103.xml" ContentType="application/vnd.ms-office.chartcolorstyle+xml"/>
  <Override PartName="/xl/theme/themeOverride103.xml" ContentType="application/vnd.openxmlformats-officedocument.themeOverride+xml"/>
  <Override PartName="/xl/charts/chart104.xml" ContentType="application/vnd.openxmlformats-officedocument.drawingml.chart+xml"/>
  <Override PartName="/xl/charts/style104.xml" ContentType="application/vnd.ms-office.chartstyle+xml"/>
  <Override PartName="/xl/charts/colors104.xml" ContentType="application/vnd.ms-office.chartcolorstyle+xml"/>
  <Override PartName="/xl/theme/themeOverride104.xml" ContentType="application/vnd.openxmlformats-officedocument.themeOverride+xml"/>
  <Override PartName="/xl/charts/chart105.xml" ContentType="application/vnd.openxmlformats-officedocument.drawingml.chart+xml"/>
  <Override PartName="/xl/charts/style105.xml" ContentType="application/vnd.ms-office.chartstyle+xml"/>
  <Override PartName="/xl/charts/colors105.xml" ContentType="application/vnd.ms-office.chartcolorstyle+xml"/>
  <Override PartName="/xl/theme/themeOverride105.xml" ContentType="application/vnd.openxmlformats-officedocument.themeOverride+xml"/>
  <Override PartName="/xl/charts/chart106.xml" ContentType="application/vnd.openxmlformats-officedocument.drawingml.chart+xml"/>
  <Override PartName="/xl/charts/style106.xml" ContentType="application/vnd.ms-office.chartstyle+xml"/>
  <Override PartName="/xl/charts/colors106.xml" ContentType="application/vnd.ms-office.chartcolorstyle+xml"/>
  <Override PartName="/xl/theme/themeOverride106.xml" ContentType="application/vnd.openxmlformats-officedocument.themeOverride+xml"/>
  <Override PartName="/xl/charts/chart107.xml" ContentType="application/vnd.openxmlformats-officedocument.drawingml.chart+xml"/>
  <Override PartName="/xl/charts/style107.xml" ContentType="application/vnd.ms-office.chartstyle+xml"/>
  <Override PartName="/xl/charts/colors107.xml" ContentType="application/vnd.ms-office.chartcolorstyle+xml"/>
  <Override PartName="/xl/theme/themeOverride107.xml" ContentType="application/vnd.openxmlformats-officedocument.themeOverride+xml"/>
  <Override PartName="/xl/charts/chart108.xml" ContentType="application/vnd.openxmlformats-officedocument.drawingml.chart+xml"/>
  <Override PartName="/xl/charts/style108.xml" ContentType="application/vnd.ms-office.chartstyle+xml"/>
  <Override PartName="/xl/charts/colors108.xml" ContentType="application/vnd.ms-office.chartcolorstyle+xml"/>
  <Override PartName="/xl/theme/themeOverride108.xml" ContentType="application/vnd.openxmlformats-officedocument.themeOverride+xml"/>
  <Override PartName="/xl/drawings/drawing5.xml" ContentType="application/vnd.openxmlformats-officedocument.drawing+xml"/>
  <Override PartName="/xl/charts/chart109.xml" ContentType="application/vnd.openxmlformats-officedocument.drawingml.chart+xml"/>
  <Override PartName="/xl/charts/style109.xml" ContentType="application/vnd.ms-office.chartstyle+xml"/>
  <Override PartName="/xl/charts/colors109.xml" ContentType="application/vnd.ms-office.chartcolorstyle+xml"/>
  <Override PartName="/xl/theme/themeOverride109.xml" ContentType="application/vnd.openxmlformats-officedocument.themeOverride+xml"/>
  <Override PartName="/xl/charts/chart110.xml" ContentType="application/vnd.openxmlformats-officedocument.drawingml.chart+xml"/>
  <Override PartName="/xl/charts/style110.xml" ContentType="application/vnd.ms-office.chartstyle+xml"/>
  <Override PartName="/xl/charts/colors110.xml" ContentType="application/vnd.ms-office.chartcolorstyle+xml"/>
  <Override PartName="/xl/theme/themeOverride110.xml" ContentType="application/vnd.openxmlformats-officedocument.themeOverride+xml"/>
  <Override PartName="/xl/charts/chart111.xml" ContentType="application/vnd.openxmlformats-officedocument.drawingml.chart+xml"/>
  <Override PartName="/xl/charts/style111.xml" ContentType="application/vnd.ms-office.chartstyle+xml"/>
  <Override PartName="/xl/charts/colors111.xml" ContentType="application/vnd.ms-office.chartcolorstyle+xml"/>
  <Override PartName="/xl/theme/themeOverride111.xml" ContentType="application/vnd.openxmlformats-officedocument.themeOverride+xml"/>
  <Override PartName="/xl/charts/chart112.xml" ContentType="application/vnd.openxmlformats-officedocument.drawingml.chart+xml"/>
  <Override PartName="/xl/charts/style112.xml" ContentType="application/vnd.ms-office.chartstyle+xml"/>
  <Override PartName="/xl/charts/colors112.xml" ContentType="application/vnd.ms-office.chartcolorstyle+xml"/>
  <Override PartName="/xl/theme/themeOverride112.xml" ContentType="application/vnd.openxmlformats-officedocument.themeOverride+xml"/>
  <Override PartName="/xl/charts/chart113.xml" ContentType="application/vnd.openxmlformats-officedocument.drawingml.chart+xml"/>
  <Override PartName="/xl/charts/style113.xml" ContentType="application/vnd.ms-office.chartstyle+xml"/>
  <Override PartName="/xl/charts/colors113.xml" ContentType="application/vnd.ms-office.chartcolorstyle+xml"/>
  <Override PartName="/xl/theme/themeOverride113.xml" ContentType="application/vnd.openxmlformats-officedocument.themeOverride+xml"/>
  <Override PartName="/xl/charts/chart114.xml" ContentType="application/vnd.openxmlformats-officedocument.drawingml.chart+xml"/>
  <Override PartName="/xl/charts/style114.xml" ContentType="application/vnd.ms-office.chartstyle+xml"/>
  <Override PartName="/xl/charts/colors114.xml" ContentType="application/vnd.ms-office.chartcolorstyle+xml"/>
  <Override PartName="/xl/theme/themeOverride114.xml" ContentType="application/vnd.openxmlformats-officedocument.themeOverride+xml"/>
  <Override PartName="/xl/charts/chart115.xml" ContentType="application/vnd.openxmlformats-officedocument.drawingml.chart+xml"/>
  <Override PartName="/xl/charts/style115.xml" ContentType="application/vnd.ms-office.chartstyle+xml"/>
  <Override PartName="/xl/charts/colors115.xml" ContentType="application/vnd.ms-office.chartcolorstyle+xml"/>
  <Override PartName="/xl/theme/themeOverride115.xml" ContentType="application/vnd.openxmlformats-officedocument.themeOverride+xml"/>
  <Override PartName="/xl/charts/chart116.xml" ContentType="application/vnd.openxmlformats-officedocument.drawingml.chart+xml"/>
  <Override PartName="/xl/charts/style116.xml" ContentType="application/vnd.ms-office.chartstyle+xml"/>
  <Override PartName="/xl/charts/colors116.xml" ContentType="application/vnd.ms-office.chartcolorstyle+xml"/>
  <Override PartName="/xl/theme/themeOverride116.xml" ContentType="application/vnd.openxmlformats-officedocument.themeOverride+xml"/>
  <Override PartName="/xl/charts/chart117.xml" ContentType="application/vnd.openxmlformats-officedocument.drawingml.chart+xml"/>
  <Override PartName="/xl/charts/style117.xml" ContentType="application/vnd.ms-office.chartstyle+xml"/>
  <Override PartName="/xl/charts/colors117.xml" ContentType="application/vnd.ms-office.chartcolorstyle+xml"/>
  <Override PartName="/xl/theme/themeOverride117.xml" ContentType="application/vnd.openxmlformats-officedocument.themeOverride+xml"/>
  <Override PartName="/xl/charts/chart118.xml" ContentType="application/vnd.openxmlformats-officedocument.drawingml.chart+xml"/>
  <Override PartName="/xl/charts/style118.xml" ContentType="application/vnd.ms-office.chartstyle+xml"/>
  <Override PartName="/xl/charts/colors118.xml" ContentType="application/vnd.ms-office.chartcolorstyle+xml"/>
  <Override PartName="/xl/theme/themeOverride118.xml" ContentType="application/vnd.openxmlformats-officedocument.themeOverride+xml"/>
  <Override PartName="/xl/charts/chart119.xml" ContentType="application/vnd.openxmlformats-officedocument.drawingml.chart+xml"/>
  <Override PartName="/xl/charts/style119.xml" ContentType="application/vnd.ms-office.chartstyle+xml"/>
  <Override PartName="/xl/charts/colors119.xml" ContentType="application/vnd.ms-office.chartcolorstyle+xml"/>
  <Override PartName="/xl/theme/themeOverride119.xml" ContentType="application/vnd.openxmlformats-officedocument.themeOverride+xml"/>
  <Override PartName="/xl/charts/chart120.xml" ContentType="application/vnd.openxmlformats-officedocument.drawingml.chart+xml"/>
  <Override PartName="/xl/charts/style120.xml" ContentType="application/vnd.ms-office.chartstyle+xml"/>
  <Override PartName="/xl/charts/colors120.xml" ContentType="application/vnd.ms-office.chartcolorstyle+xml"/>
  <Override PartName="/xl/theme/themeOverride120.xml" ContentType="application/vnd.openxmlformats-officedocument.themeOverride+xml"/>
  <Override PartName="/xl/charts/chart121.xml" ContentType="application/vnd.openxmlformats-officedocument.drawingml.chart+xml"/>
  <Override PartName="/xl/charts/style121.xml" ContentType="application/vnd.ms-office.chartstyle+xml"/>
  <Override PartName="/xl/charts/colors121.xml" ContentType="application/vnd.ms-office.chartcolorstyle+xml"/>
  <Override PartName="/xl/theme/themeOverride121.xml" ContentType="application/vnd.openxmlformats-officedocument.themeOverride+xml"/>
  <Override PartName="/xl/charts/chart122.xml" ContentType="application/vnd.openxmlformats-officedocument.drawingml.chart+xml"/>
  <Override PartName="/xl/charts/style122.xml" ContentType="application/vnd.ms-office.chartstyle+xml"/>
  <Override PartName="/xl/charts/colors122.xml" ContentType="application/vnd.ms-office.chartcolorstyle+xml"/>
  <Override PartName="/xl/theme/themeOverride122.xml" ContentType="application/vnd.openxmlformats-officedocument.themeOverride+xml"/>
  <Override PartName="/xl/charts/chart123.xml" ContentType="application/vnd.openxmlformats-officedocument.drawingml.chart+xml"/>
  <Override PartName="/xl/charts/style123.xml" ContentType="application/vnd.ms-office.chartstyle+xml"/>
  <Override PartName="/xl/charts/colors123.xml" ContentType="application/vnd.ms-office.chartcolorstyle+xml"/>
  <Override PartName="/xl/theme/themeOverride123.xml" ContentType="application/vnd.openxmlformats-officedocument.themeOverride+xml"/>
  <Override PartName="/xl/charts/chart124.xml" ContentType="application/vnd.openxmlformats-officedocument.drawingml.chart+xml"/>
  <Override PartName="/xl/charts/style124.xml" ContentType="application/vnd.ms-office.chartstyle+xml"/>
  <Override PartName="/xl/charts/colors124.xml" ContentType="application/vnd.ms-office.chartcolorstyle+xml"/>
  <Override PartName="/xl/theme/themeOverride124.xml" ContentType="application/vnd.openxmlformats-officedocument.themeOverride+xml"/>
  <Override PartName="/xl/charts/chart125.xml" ContentType="application/vnd.openxmlformats-officedocument.drawingml.chart+xml"/>
  <Override PartName="/xl/charts/style125.xml" ContentType="application/vnd.ms-office.chartstyle+xml"/>
  <Override PartName="/xl/charts/colors125.xml" ContentType="application/vnd.ms-office.chartcolorstyle+xml"/>
  <Override PartName="/xl/theme/themeOverride125.xml" ContentType="application/vnd.openxmlformats-officedocument.themeOverride+xml"/>
  <Override PartName="/xl/charts/chart126.xml" ContentType="application/vnd.openxmlformats-officedocument.drawingml.chart+xml"/>
  <Override PartName="/xl/charts/style126.xml" ContentType="application/vnd.ms-office.chartstyle+xml"/>
  <Override PartName="/xl/charts/colors126.xml" ContentType="application/vnd.ms-office.chartcolorstyle+xml"/>
  <Override PartName="/xl/theme/themeOverride126.xml" ContentType="application/vnd.openxmlformats-officedocument.themeOverride+xml"/>
  <Override PartName="/xl/charts/chart127.xml" ContentType="application/vnd.openxmlformats-officedocument.drawingml.chart+xml"/>
  <Override PartName="/xl/charts/style127.xml" ContentType="application/vnd.ms-office.chartstyle+xml"/>
  <Override PartName="/xl/charts/colors127.xml" ContentType="application/vnd.ms-office.chartcolorstyle+xml"/>
  <Override PartName="/xl/theme/themeOverride127.xml" ContentType="application/vnd.openxmlformats-officedocument.themeOverride+xml"/>
  <Override PartName="/xl/charts/chart128.xml" ContentType="application/vnd.openxmlformats-officedocument.drawingml.chart+xml"/>
  <Override PartName="/xl/charts/style128.xml" ContentType="application/vnd.ms-office.chartstyle+xml"/>
  <Override PartName="/xl/charts/colors128.xml" ContentType="application/vnd.ms-office.chartcolorstyle+xml"/>
  <Override PartName="/xl/theme/themeOverride128.xml" ContentType="application/vnd.openxmlformats-officedocument.themeOverride+xml"/>
  <Override PartName="/xl/charts/chart129.xml" ContentType="application/vnd.openxmlformats-officedocument.drawingml.chart+xml"/>
  <Override PartName="/xl/charts/style129.xml" ContentType="application/vnd.ms-office.chartstyle+xml"/>
  <Override PartName="/xl/charts/colors129.xml" ContentType="application/vnd.ms-office.chartcolorstyle+xml"/>
  <Override PartName="/xl/theme/themeOverride129.xml" ContentType="application/vnd.openxmlformats-officedocument.themeOverride+xml"/>
  <Override PartName="/xl/charts/chart130.xml" ContentType="application/vnd.openxmlformats-officedocument.drawingml.chart+xml"/>
  <Override PartName="/xl/charts/style130.xml" ContentType="application/vnd.ms-office.chartstyle+xml"/>
  <Override PartName="/xl/charts/colors130.xml" ContentType="application/vnd.ms-office.chartcolorstyle+xml"/>
  <Override PartName="/xl/theme/themeOverride130.xml" ContentType="application/vnd.openxmlformats-officedocument.themeOverride+xml"/>
  <Override PartName="/xl/charts/chart131.xml" ContentType="application/vnd.openxmlformats-officedocument.drawingml.chart+xml"/>
  <Override PartName="/xl/charts/style131.xml" ContentType="application/vnd.ms-office.chartstyle+xml"/>
  <Override PartName="/xl/charts/colors131.xml" ContentType="application/vnd.ms-office.chartcolorstyle+xml"/>
  <Override PartName="/xl/theme/themeOverride131.xml" ContentType="application/vnd.openxmlformats-officedocument.themeOverride+xml"/>
  <Override PartName="/xl/charts/chart132.xml" ContentType="application/vnd.openxmlformats-officedocument.drawingml.chart+xml"/>
  <Override PartName="/xl/charts/style132.xml" ContentType="application/vnd.ms-office.chartstyle+xml"/>
  <Override PartName="/xl/charts/colors132.xml" ContentType="application/vnd.ms-office.chartcolorstyle+xml"/>
  <Override PartName="/xl/theme/themeOverride132.xml" ContentType="application/vnd.openxmlformats-officedocument.themeOverride+xml"/>
  <Override PartName="/xl/charts/chart133.xml" ContentType="application/vnd.openxmlformats-officedocument.drawingml.chart+xml"/>
  <Override PartName="/xl/charts/style133.xml" ContentType="application/vnd.ms-office.chartstyle+xml"/>
  <Override PartName="/xl/charts/colors133.xml" ContentType="application/vnd.ms-office.chartcolorstyle+xml"/>
  <Override PartName="/xl/theme/themeOverride133.xml" ContentType="application/vnd.openxmlformats-officedocument.themeOverride+xml"/>
  <Override PartName="/xl/charts/chart134.xml" ContentType="application/vnd.openxmlformats-officedocument.drawingml.chart+xml"/>
  <Override PartName="/xl/charts/style134.xml" ContentType="application/vnd.ms-office.chartstyle+xml"/>
  <Override PartName="/xl/charts/colors134.xml" ContentType="application/vnd.ms-office.chartcolorstyle+xml"/>
  <Override PartName="/xl/theme/themeOverride134.xml" ContentType="application/vnd.openxmlformats-officedocument.themeOverride+xml"/>
  <Override PartName="/xl/charts/chart135.xml" ContentType="application/vnd.openxmlformats-officedocument.drawingml.chart+xml"/>
  <Override PartName="/xl/charts/style135.xml" ContentType="application/vnd.ms-office.chartstyle+xml"/>
  <Override PartName="/xl/charts/colors135.xml" ContentType="application/vnd.ms-office.chartcolorstyle+xml"/>
  <Override PartName="/xl/theme/themeOverride135.xml" ContentType="application/vnd.openxmlformats-officedocument.themeOverride+xml"/>
  <Override PartName="/xl/drawings/drawing6.xml" ContentType="application/vnd.openxmlformats-officedocument.drawing+xml"/>
  <Override PartName="/xl/charts/chart136.xml" ContentType="application/vnd.openxmlformats-officedocument.drawingml.chart+xml"/>
  <Override PartName="/xl/charts/style136.xml" ContentType="application/vnd.ms-office.chartstyle+xml"/>
  <Override PartName="/xl/charts/colors136.xml" ContentType="application/vnd.ms-office.chartcolorstyle+xml"/>
  <Override PartName="/xl/theme/themeOverride136.xml" ContentType="application/vnd.openxmlformats-officedocument.themeOverride+xml"/>
  <Override PartName="/xl/charts/chart137.xml" ContentType="application/vnd.openxmlformats-officedocument.drawingml.chart+xml"/>
  <Override PartName="/xl/charts/style137.xml" ContentType="application/vnd.ms-office.chartstyle+xml"/>
  <Override PartName="/xl/charts/colors137.xml" ContentType="application/vnd.ms-office.chartcolorstyle+xml"/>
  <Override PartName="/xl/theme/themeOverride137.xml" ContentType="application/vnd.openxmlformats-officedocument.themeOverride+xml"/>
  <Override PartName="/xl/charts/chart138.xml" ContentType="application/vnd.openxmlformats-officedocument.drawingml.chart+xml"/>
  <Override PartName="/xl/charts/style138.xml" ContentType="application/vnd.ms-office.chartstyle+xml"/>
  <Override PartName="/xl/charts/colors138.xml" ContentType="application/vnd.ms-office.chartcolorstyle+xml"/>
  <Override PartName="/xl/theme/themeOverride138.xml" ContentType="application/vnd.openxmlformats-officedocument.themeOverride+xml"/>
  <Override PartName="/xl/charts/chart139.xml" ContentType="application/vnd.openxmlformats-officedocument.drawingml.chart+xml"/>
  <Override PartName="/xl/charts/style139.xml" ContentType="application/vnd.ms-office.chartstyle+xml"/>
  <Override PartName="/xl/charts/colors139.xml" ContentType="application/vnd.ms-office.chartcolorstyle+xml"/>
  <Override PartName="/xl/theme/themeOverride139.xml" ContentType="application/vnd.openxmlformats-officedocument.themeOverride+xml"/>
  <Override PartName="/xl/charts/chart140.xml" ContentType="application/vnd.openxmlformats-officedocument.drawingml.chart+xml"/>
  <Override PartName="/xl/charts/style140.xml" ContentType="application/vnd.ms-office.chartstyle+xml"/>
  <Override PartName="/xl/charts/colors140.xml" ContentType="application/vnd.ms-office.chartcolorstyle+xml"/>
  <Override PartName="/xl/theme/themeOverride140.xml" ContentType="application/vnd.openxmlformats-officedocument.themeOverride+xml"/>
  <Override PartName="/xl/charts/chart141.xml" ContentType="application/vnd.openxmlformats-officedocument.drawingml.chart+xml"/>
  <Override PartName="/xl/charts/style141.xml" ContentType="application/vnd.ms-office.chartstyle+xml"/>
  <Override PartName="/xl/charts/colors141.xml" ContentType="application/vnd.ms-office.chartcolorstyle+xml"/>
  <Override PartName="/xl/theme/themeOverride141.xml" ContentType="application/vnd.openxmlformats-officedocument.themeOverride+xml"/>
  <Override PartName="/xl/charts/chart142.xml" ContentType="application/vnd.openxmlformats-officedocument.drawingml.chart+xml"/>
  <Override PartName="/xl/charts/style142.xml" ContentType="application/vnd.ms-office.chartstyle+xml"/>
  <Override PartName="/xl/charts/colors142.xml" ContentType="application/vnd.ms-office.chartcolorstyle+xml"/>
  <Override PartName="/xl/theme/themeOverride142.xml" ContentType="application/vnd.openxmlformats-officedocument.themeOverride+xml"/>
  <Override PartName="/xl/charts/chart143.xml" ContentType="application/vnd.openxmlformats-officedocument.drawingml.chart+xml"/>
  <Override PartName="/xl/charts/style143.xml" ContentType="application/vnd.ms-office.chartstyle+xml"/>
  <Override PartName="/xl/charts/colors143.xml" ContentType="application/vnd.ms-office.chartcolorstyle+xml"/>
  <Override PartName="/xl/theme/themeOverride143.xml" ContentType="application/vnd.openxmlformats-officedocument.themeOverride+xml"/>
  <Override PartName="/xl/charts/chart144.xml" ContentType="application/vnd.openxmlformats-officedocument.drawingml.chart+xml"/>
  <Override PartName="/xl/charts/style144.xml" ContentType="application/vnd.ms-office.chartstyle+xml"/>
  <Override PartName="/xl/charts/colors144.xml" ContentType="application/vnd.ms-office.chartcolorstyle+xml"/>
  <Override PartName="/xl/theme/themeOverride144.xml" ContentType="application/vnd.openxmlformats-officedocument.themeOverride+xml"/>
  <Override PartName="/xl/charts/chart145.xml" ContentType="application/vnd.openxmlformats-officedocument.drawingml.chart+xml"/>
  <Override PartName="/xl/charts/style145.xml" ContentType="application/vnd.ms-office.chartstyle+xml"/>
  <Override PartName="/xl/charts/colors145.xml" ContentType="application/vnd.ms-office.chartcolorstyle+xml"/>
  <Override PartName="/xl/theme/themeOverride145.xml" ContentType="application/vnd.openxmlformats-officedocument.themeOverride+xml"/>
  <Override PartName="/xl/charts/chart146.xml" ContentType="application/vnd.openxmlformats-officedocument.drawingml.chart+xml"/>
  <Override PartName="/xl/charts/style146.xml" ContentType="application/vnd.ms-office.chartstyle+xml"/>
  <Override PartName="/xl/charts/colors146.xml" ContentType="application/vnd.ms-office.chartcolorstyle+xml"/>
  <Override PartName="/xl/theme/themeOverride146.xml" ContentType="application/vnd.openxmlformats-officedocument.themeOverride+xml"/>
  <Override PartName="/xl/charts/chart147.xml" ContentType="application/vnd.openxmlformats-officedocument.drawingml.chart+xml"/>
  <Override PartName="/xl/charts/style147.xml" ContentType="application/vnd.ms-office.chartstyle+xml"/>
  <Override PartName="/xl/charts/colors147.xml" ContentType="application/vnd.ms-office.chartcolorstyle+xml"/>
  <Override PartName="/xl/theme/themeOverride147.xml" ContentType="application/vnd.openxmlformats-officedocument.themeOverride+xml"/>
  <Override PartName="/xl/charts/chart148.xml" ContentType="application/vnd.openxmlformats-officedocument.drawingml.chart+xml"/>
  <Override PartName="/xl/charts/style148.xml" ContentType="application/vnd.ms-office.chartstyle+xml"/>
  <Override PartName="/xl/charts/colors148.xml" ContentType="application/vnd.ms-office.chartcolorstyle+xml"/>
  <Override PartName="/xl/theme/themeOverride148.xml" ContentType="application/vnd.openxmlformats-officedocument.themeOverride+xml"/>
  <Override PartName="/xl/charts/chart149.xml" ContentType="application/vnd.openxmlformats-officedocument.drawingml.chart+xml"/>
  <Override PartName="/xl/charts/style149.xml" ContentType="application/vnd.ms-office.chartstyle+xml"/>
  <Override PartName="/xl/charts/colors149.xml" ContentType="application/vnd.ms-office.chartcolorstyle+xml"/>
  <Override PartName="/xl/theme/themeOverride149.xml" ContentType="application/vnd.openxmlformats-officedocument.themeOverride+xml"/>
  <Override PartName="/xl/charts/chart150.xml" ContentType="application/vnd.openxmlformats-officedocument.drawingml.chart+xml"/>
  <Override PartName="/xl/charts/style150.xml" ContentType="application/vnd.ms-office.chartstyle+xml"/>
  <Override PartName="/xl/charts/colors150.xml" ContentType="application/vnd.ms-office.chartcolorstyle+xml"/>
  <Override PartName="/xl/theme/themeOverride150.xml" ContentType="application/vnd.openxmlformats-officedocument.themeOverride+xml"/>
  <Override PartName="/xl/charts/chart151.xml" ContentType="application/vnd.openxmlformats-officedocument.drawingml.chart+xml"/>
  <Override PartName="/xl/charts/style151.xml" ContentType="application/vnd.ms-office.chartstyle+xml"/>
  <Override PartName="/xl/charts/colors151.xml" ContentType="application/vnd.ms-office.chartcolorstyle+xml"/>
  <Override PartName="/xl/theme/themeOverride151.xml" ContentType="application/vnd.openxmlformats-officedocument.themeOverride+xml"/>
  <Override PartName="/xl/charts/chart152.xml" ContentType="application/vnd.openxmlformats-officedocument.drawingml.chart+xml"/>
  <Override PartName="/xl/charts/style152.xml" ContentType="application/vnd.ms-office.chartstyle+xml"/>
  <Override PartName="/xl/charts/colors152.xml" ContentType="application/vnd.ms-office.chartcolorstyle+xml"/>
  <Override PartName="/xl/theme/themeOverride152.xml" ContentType="application/vnd.openxmlformats-officedocument.themeOverride+xml"/>
  <Override PartName="/xl/charts/chart153.xml" ContentType="application/vnd.openxmlformats-officedocument.drawingml.chart+xml"/>
  <Override PartName="/xl/charts/style153.xml" ContentType="application/vnd.ms-office.chartstyle+xml"/>
  <Override PartName="/xl/charts/colors153.xml" ContentType="application/vnd.ms-office.chartcolorstyle+xml"/>
  <Override PartName="/xl/theme/themeOverride153.xml" ContentType="application/vnd.openxmlformats-officedocument.themeOverride+xml"/>
  <Override PartName="/xl/charts/chart154.xml" ContentType="application/vnd.openxmlformats-officedocument.drawingml.chart+xml"/>
  <Override PartName="/xl/charts/style154.xml" ContentType="application/vnd.ms-office.chartstyle+xml"/>
  <Override PartName="/xl/charts/colors154.xml" ContentType="application/vnd.ms-office.chartcolorstyle+xml"/>
  <Override PartName="/xl/theme/themeOverride154.xml" ContentType="application/vnd.openxmlformats-officedocument.themeOverride+xml"/>
  <Override PartName="/xl/charts/chart155.xml" ContentType="application/vnd.openxmlformats-officedocument.drawingml.chart+xml"/>
  <Override PartName="/xl/charts/style155.xml" ContentType="application/vnd.ms-office.chartstyle+xml"/>
  <Override PartName="/xl/charts/colors155.xml" ContentType="application/vnd.ms-office.chartcolorstyle+xml"/>
  <Override PartName="/xl/theme/themeOverride155.xml" ContentType="application/vnd.openxmlformats-officedocument.themeOverride+xml"/>
  <Override PartName="/xl/charts/chart156.xml" ContentType="application/vnd.openxmlformats-officedocument.drawingml.chart+xml"/>
  <Override PartName="/xl/charts/style156.xml" ContentType="application/vnd.ms-office.chartstyle+xml"/>
  <Override PartName="/xl/charts/colors156.xml" ContentType="application/vnd.ms-office.chartcolorstyle+xml"/>
  <Override PartName="/xl/theme/themeOverride156.xml" ContentType="application/vnd.openxmlformats-officedocument.themeOverride+xml"/>
  <Override PartName="/xl/charts/chart157.xml" ContentType="application/vnd.openxmlformats-officedocument.drawingml.chart+xml"/>
  <Override PartName="/xl/charts/style157.xml" ContentType="application/vnd.ms-office.chartstyle+xml"/>
  <Override PartName="/xl/charts/colors157.xml" ContentType="application/vnd.ms-office.chartcolorstyle+xml"/>
  <Override PartName="/xl/theme/themeOverride157.xml" ContentType="application/vnd.openxmlformats-officedocument.themeOverride+xml"/>
  <Override PartName="/xl/charts/chart158.xml" ContentType="application/vnd.openxmlformats-officedocument.drawingml.chart+xml"/>
  <Override PartName="/xl/charts/style158.xml" ContentType="application/vnd.ms-office.chartstyle+xml"/>
  <Override PartName="/xl/charts/colors158.xml" ContentType="application/vnd.ms-office.chartcolorstyle+xml"/>
  <Override PartName="/xl/theme/themeOverride158.xml" ContentType="application/vnd.openxmlformats-officedocument.themeOverride+xml"/>
  <Override PartName="/xl/charts/chart159.xml" ContentType="application/vnd.openxmlformats-officedocument.drawingml.chart+xml"/>
  <Override PartName="/xl/charts/style159.xml" ContentType="application/vnd.ms-office.chartstyle+xml"/>
  <Override PartName="/xl/charts/colors159.xml" ContentType="application/vnd.ms-office.chartcolorstyle+xml"/>
  <Override PartName="/xl/theme/themeOverride159.xml" ContentType="application/vnd.openxmlformats-officedocument.themeOverride+xml"/>
  <Override PartName="/xl/charts/chart160.xml" ContentType="application/vnd.openxmlformats-officedocument.drawingml.chart+xml"/>
  <Override PartName="/xl/charts/style160.xml" ContentType="application/vnd.ms-office.chartstyle+xml"/>
  <Override PartName="/xl/charts/colors160.xml" ContentType="application/vnd.ms-office.chartcolorstyle+xml"/>
  <Override PartName="/xl/theme/themeOverride160.xml" ContentType="application/vnd.openxmlformats-officedocument.themeOverride+xml"/>
  <Override PartName="/xl/charts/chart161.xml" ContentType="application/vnd.openxmlformats-officedocument.drawingml.chart+xml"/>
  <Override PartName="/xl/charts/style161.xml" ContentType="application/vnd.ms-office.chartstyle+xml"/>
  <Override PartName="/xl/charts/colors161.xml" ContentType="application/vnd.ms-office.chartcolorstyle+xml"/>
  <Override PartName="/xl/theme/themeOverride161.xml" ContentType="application/vnd.openxmlformats-officedocument.themeOverride+xml"/>
  <Override PartName="/xl/charts/chart162.xml" ContentType="application/vnd.openxmlformats-officedocument.drawingml.chart+xml"/>
  <Override PartName="/xl/charts/style162.xml" ContentType="application/vnd.ms-office.chartstyle+xml"/>
  <Override PartName="/xl/charts/colors162.xml" ContentType="application/vnd.ms-office.chartcolorstyle+xml"/>
  <Override PartName="/xl/theme/themeOverride162.xml" ContentType="application/vnd.openxmlformats-officedocument.themeOverride+xml"/>
  <Override PartName="/xl/drawings/drawing7.xml" ContentType="application/vnd.openxmlformats-officedocument.drawing+xml"/>
  <Override PartName="/xl/charts/chart163.xml" ContentType="application/vnd.openxmlformats-officedocument.drawingml.chart+xml"/>
  <Override PartName="/xl/charts/style163.xml" ContentType="application/vnd.ms-office.chartstyle+xml"/>
  <Override PartName="/xl/charts/colors163.xml" ContentType="application/vnd.ms-office.chartcolorstyle+xml"/>
  <Override PartName="/xl/theme/themeOverride163.xml" ContentType="application/vnd.openxmlformats-officedocument.themeOverride+xml"/>
  <Override PartName="/xl/charts/chart164.xml" ContentType="application/vnd.openxmlformats-officedocument.drawingml.chart+xml"/>
  <Override PartName="/xl/charts/style164.xml" ContentType="application/vnd.ms-office.chartstyle+xml"/>
  <Override PartName="/xl/charts/colors164.xml" ContentType="application/vnd.ms-office.chartcolorstyle+xml"/>
  <Override PartName="/xl/theme/themeOverride164.xml" ContentType="application/vnd.openxmlformats-officedocument.themeOverride+xml"/>
  <Override PartName="/xl/charts/chart165.xml" ContentType="application/vnd.openxmlformats-officedocument.drawingml.chart+xml"/>
  <Override PartName="/xl/charts/style165.xml" ContentType="application/vnd.ms-office.chartstyle+xml"/>
  <Override PartName="/xl/charts/colors165.xml" ContentType="application/vnd.ms-office.chartcolorstyle+xml"/>
  <Override PartName="/xl/theme/themeOverride165.xml" ContentType="application/vnd.openxmlformats-officedocument.themeOverride+xml"/>
  <Override PartName="/xl/charts/chart166.xml" ContentType="application/vnd.openxmlformats-officedocument.drawingml.chart+xml"/>
  <Override PartName="/xl/charts/style166.xml" ContentType="application/vnd.ms-office.chartstyle+xml"/>
  <Override PartName="/xl/charts/colors166.xml" ContentType="application/vnd.ms-office.chartcolorstyle+xml"/>
  <Override PartName="/xl/theme/themeOverride166.xml" ContentType="application/vnd.openxmlformats-officedocument.themeOverride+xml"/>
  <Override PartName="/xl/charts/chart167.xml" ContentType="application/vnd.openxmlformats-officedocument.drawingml.chart+xml"/>
  <Override PartName="/xl/charts/style167.xml" ContentType="application/vnd.ms-office.chartstyle+xml"/>
  <Override PartName="/xl/charts/colors167.xml" ContentType="application/vnd.ms-office.chartcolorstyle+xml"/>
  <Override PartName="/xl/theme/themeOverride167.xml" ContentType="application/vnd.openxmlformats-officedocument.themeOverride+xml"/>
  <Override PartName="/xl/charts/chart168.xml" ContentType="application/vnd.openxmlformats-officedocument.drawingml.chart+xml"/>
  <Override PartName="/xl/charts/style168.xml" ContentType="application/vnd.ms-office.chartstyle+xml"/>
  <Override PartName="/xl/charts/colors168.xml" ContentType="application/vnd.ms-office.chartcolorstyle+xml"/>
  <Override PartName="/xl/theme/themeOverride168.xml" ContentType="application/vnd.openxmlformats-officedocument.themeOverride+xml"/>
  <Override PartName="/xl/charts/chart169.xml" ContentType="application/vnd.openxmlformats-officedocument.drawingml.chart+xml"/>
  <Override PartName="/xl/charts/style169.xml" ContentType="application/vnd.ms-office.chartstyle+xml"/>
  <Override PartName="/xl/charts/colors169.xml" ContentType="application/vnd.ms-office.chartcolorstyle+xml"/>
  <Override PartName="/xl/theme/themeOverride169.xml" ContentType="application/vnd.openxmlformats-officedocument.themeOverride+xml"/>
  <Override PartName="/xl/charts/chart170.xml" ContentType="application/vnd.openxmlformats-officedocument.drawingml.chart+xml"/>
  <Override PartName="/xl/charts/style170.xml" ContentType="application/vnd.ms-office.chartstyle+xml"/>
  <Override PartName="/xl/charts/colors170.xml" ContentType="application/vnd.ms-office.chartcolorstyle+xml"/>
  <Override PartName="/xl/theme/themeOverride170.xml" ContentType="application/vnd.openxmlformats-officedocument.themeOverride+xml"/>
  <Override PartName="/xl/charts/chart171.xml" ContentType="application/vnd.openxmlformats-officedocument.drawingml.chart+xml"/>
  <Override PartName="/xl/charts/style171.xml" ContentType="application/vnd.ms-office.chartstyle+xml"/>
  <Override PartName="/xl/charts/colors171.xml" ContentType="application/vnd.ms-office.chartcolorstyle+xml"/>
  <Override PartName="/xl/theme/themeOverride171.xml" ContentType="application/vnd.openxmlformats-officedocument.themeOverride+xml"/>
  <Override PartName="/xl/charts/chart172.xml" ContentType="application/vnd.openxmlformats-officedocument.drawingml.chart+xml"/>
  <Override PartName="/xl/charts/style172.xml" ContentType="application/vnd.ms-office.chartstyle+xml"/>
  <Override PartName="/xl/charts/colors172.xml" ContentType="application/vnd.ms-office.chartcolorstyle+xml"/>
  <Override PartName="/xl/theme/themeOverride172.xml" ContentType="application/vnd.openxmlformats-officedocument.themeOverride+xml"/>
  <Override PartName="/xl/charts/chart173.xml" ContentType="application/vnd.openxmlformats-officedocument.drawingml.chart+xml"/>
  <Override PartName="/xl/charts/style173.xml" ContentType="application/vnd.ms-office.chartstyle+xml"/>
  <Override PartName="/xl/charts/colors173.xml" ContentType="application/vnd.ms-office.chartcolorstyle+xml"/>
  <Override PartName="/xl/theme/themeOverride173.xml" ContentType="application/vnd.openxmlformats-officedocument.themeOverride+xml"/>
  <Override PartName="/xl/charts/chart174.xml" ContentType="application/vnd.openxmlformats-officedocument.drawingml.chart+xml"/>
  <Override PartName="/xl/charts/style174.xml" ContentType="application/vnd.ms-office.chartstyle+xml"/>
  <Override PartName="/xl/charts/colors174.xml" ContentType="application/vnd.ms-office.chartcolorstyle+xml"/>
  <Override PartName="/xl/theme/themeOverride174.xml" ContentType="application/vnd.openxmlformats-officedocument.themeOverride+xml"/>
  <Override PartName="/xl/charts/chart175.xml" ContentType="application/vnd.openxmlformats-officedocument.drawingml.chart+xml"/>
  <Override PartName="/xl/charts/style175.xml" ContentType="application/vnd.ms-office.chartstyle+xml"/>
  <Override PartName="/xl/charts/colors175.xml" ContentType="application/vnd.ms-office.chartcolorstyle+xml"/>
  <Override PartName="/xl/theme/themeOverride175.xml" ContentType="application/vnd.openxmlformats-officedocument.themeOverride+xml"/>
  <Override PartName="/xl/charts/chart176.xml" ContentType="application/vnd.openxmlformats-officedocument.drawingml.chart+xml"/>
  <Override PartName="/xl/charts/style176.xml" ContentType="application/vnd.ms-office.chartstyle+xml"/>
  <Override PartName="/xl/charts/colors176.xml" ContentType="application/vnd.ms-office.chartcolorstyle+xml"/>
  <Override PartName="/xl/theme/themeOverride176.xml" ContentType="application/vnd.openxmlformats-officedocument.themeOverride+xml"/>
  <Override PartName="/xl/charts/chart177.xml" ContentType="application/vnd.openxmlformats-officedocument.drawingml.chart+xml"/>
  <Override PartName="/xl/charts/style177.xml" ContentType="application/vnd.ms-office.chartstyle+xml"/>
  <Override PartName="/xl/charts/colors177.xml" ContentType="application/vnd.ms-office.chartcolorstyle+xml"/>
  <Override PartName="/xl/theme/themeOverride177.xml" ContentType="application/vnd.openxmlformats-officedocument.themeOverride+xml"/>
  <Override PartName="/xl/charts/chart178.xml" ContentType="application/vnd.openxmlformats-officedocument.drawingml.chart+xml"/>
  <Override PartName="/xl/charts/style178.xml" ContentType="application/vnd.ms-office.chartstyle+xml"/>
  <Override PartName="/xl/charts/colors178.xml" ContentType="application/vnd.ms-office.chartcolorstyle+xml"/>
  <Override PartName="/xl/theme/themeOverride178.xml" ContentType="application/vnd.openxmlformats-officedocument.themeOverride+xml"/>
  <Override PartName="/xl/charts/chart179.xml" ContentType="application/vnd.openxmlformats-officedocument.drawingml.chart+xml"/>
  <Override PartName="/xl/charts/style179.xml" ContentType="application/vnd.ms-office.chartstyle+xml"/>
  <Override PartName="/xl/charts/colors179.xml" ContentType="application/vnd.ms-office.chartcolorstyle+xml"/>
  <Override PartName="/xl/theme/themeOverride179.xml" ContentType="application/vnd.openxmlformats-officedocument.themeOverride+xml"/>
  <Override PartName="/xl/charts/chart180.xml" ContentType="application/vnd.openxmlformats-officedocument.drawingml.chart+xml"/>
  <Override PartName="/xl/charts/style180.xml" ContentType="application/vnd.ms-office.chartstyle+xml"/>
  <Override PartName="/xl/charts/colors180.xml" ContentType="application/vnd.ms-office.chartcolorstyle+xml"/>
  <Override PartName="/xl/theme/themeOverride180.xml" ContentType="application/vnd.openxmlformats-officedocument.themeOverride+xml"/>
  <Override PartName="/xl/charts/chart181.xml" ContentType="application/vnd.openxmlformats-officedocument.drawingml.chart+xml"/>
  <Override PartName="/xl/charts/style181.xml" ContentType="application/vnd.ms-office.chartstyle+xml"/>
  <Override PartName="/xl/charts/colors181.xml" ContentType="application/vnd.ms-office.chartcolorstyle+xml"/>
  <Override PartName="/xl/theme/themeOverride181.xml" ContentType="application/vnd.openxmlformats-officedocument.themeOverride+xml"/>
  <Override PartName="/xl/charts/chart182.xml" ContentType="application/vnd.openxmlformats-officedocument.drawingml.chart+xml"/>
  <Override PartName="/xl/charts/style182.xml" ContentType="application/vnd.ms-office.chartstyle+xml"/>
  <Override PartName="/xl/charts/colors182.xml" ContentType="application/vnd.ms-office.chartcolorstyle+xml"/>
  <Override PartName="/xl/theme/themeOverride182.xml" ContentType="application/vnd.openxmlformats-officedocument.themeOverride+xml"/>
  <Override PartName="/xl/charts/chart183.xml" ContentType="application/vnd.openxmlformats-officedocument.drawingml.chart+xml"/>
  <Override PartName="/xl/charts/style183.xml" ContentType="application/vnd.ms-office.chartstyle+xml"/>
  <Override PartName="/xl/charts/colors183.xml" ContentType="application/vnd.ms-office.chartcolorstyle+xml"/>
  <Override PartName="/xl/theme/themeOverride183.xml" ContentType="application/vnd.openxmlformats-officedocument.themeOverride+xml"/>
  <Override PartName="/xl/charts/chart184.xml" ContentType="application/vnd.openxmlformats-officedocument.drawingml.chart+xml"/>
  <Override PartName="/xl/charts/style184.xml" ContentType="application/vnd.ms-office.chartstyle+xml"/>
  <Override PartName="/xl/charts/colors184.xml" ContentType="application/vnd.ms-office.chartcolorstyle+xml"/>
  <Override PartName="/xl/theme/themeOverride184.xml" ContentType="application/vnd.openxmlformats-officedocument.themeOverride+xml"/>
  <Override PartName="/xl/charts/chart185.xml" ContentType="application/vnd.openxmlformats-officedocument.drawingml.chart+xml"/>
  <Override PartName="/xl/charts/style185.xml" ContentType="application/vnd.ms-office.chartstyle+xml"/>
  <Override PartName="/xl/charts/colors185.xml" ContentType="application/vnd.ms-office.chartcolorstyle+xml"/>
  <Override PartName="/xl/theme/themeOverride185.xml" ContentType="application/vnd.openxmlformats-officedocument.themeOverride+xml"/>
  <Override PartName="/xl/charts/chart186.xml" ContentType="application/vnd.openxmlformats-officedocument.drawingml.chart+xml"/>
  <Override PartName="/xl/charts/style186.xml" ContentType="application/vnd.ms-office.chartstyle+xml"/>
  <Override PartName="/xl/charts/colors186.xml" ContentType="application/vnd.ms-office.chartcolorstyle+xml"/>
  <Override PartName="/xl/theme/themeOverride186.xml" ContentType="application/vnd.openxmlformats-officedocument.themeOverride+xml"/>
  <Override PartName="/xl/charts/chart187.xml" ContentType="application/vnd.openxmlformats-officedocument.drawingml.chart+xml"/>
  <Override PartName="/xl/charts/style187.xml" ContentType="application/vnd.ms-office.chartstyle+xml"/>
  <Override PartName="/xl/charts/colors187.xml" ContentType="application/vnd.ms-office.chartcolorstyle+xml"/>
  <Override PartName="/xl/theme/themeOverride187.xml" ContentType="application/vnd.openxmlformats-officedocument.themeOverride+xml"/>
  <Override PartName="/xl/charts/chart188.xml" ContentType="application/vnd.openxmlformats-officedocument.drawingml.chart+xml"/>
  <Override PartName="/xl/charts/style188.xml" ContentType="application/vnd.ms-office.chartstyle+xml"/>
  <Override PartName="/xl/charts/colors188.xml" ContentType="application/vnd.ms-office.chartcolorstyle+xml"/>
  <Override PartName="/xl/theme/themeOverride188.xml" ContentType="application/vnd.openxmlformats-officedocument.themeOverride+xml"/>
  <Override PartName="/xl/charts/chart189.xml" ContentType="application/vnd.openxmlformats-officedocument.drawingml.chart+xml"/>
  <Override PartName="/xl/charts/style189.xml" ContentType="application/vnd.ms-office.chartstyle+xml"/>
  <Override PartName="/xl/charts/colors189.xml" ContentType="application/vnd.ms-office.chartcolorstyle+xml"/>
  <Override PartName="/xl/theme/themeOverride189.xml" ContentType="application/vnd.openxmlformats-officedocument.themeOverride+xml"/>
  <Override PartName="/xl/drawings/drawing8.xml" ContentType="application/vnd.openxmlformats-officedocument.drawing+xml"/>
  <Override PartName="/xl/charts/chart190.xml" ContentType="application/vnd.openxmlformats-officedocument.drawingml.chart+xml"/>
  <Override PartName="/xl/charts/style190.xml" ContentType="application/vnd.ms-office.chartstyle+xml"/>
  <Override PartName="/xl/charts/colors190.xml" ContentType="application/vnd.ms-office.chartcolorstyle+xml"/>
  <Override PartName="/xl/theme/themeOverride190.xml" ContentType="application/vnd.openxmlformats-officedocument.themeOverride+xml"/>
  <Override PartName="/xl/charts/chart191.xml" ContentType="application/vnd.openxmlformats-officedocument.drawingml.chart+xml"/>
  <Override PartName="/xl/charts/style191.xml" ContentType="application/vnd.ms-office.chartstyle+xml"/>
  <Override PartName="/xl/charts/colors191.xml" ContentType="application/vnd.ms-office.chartcolorstyle+xml"/>
  <Override PartName="/xl/theme/themeOverride191.xml" ContentType="application/vnd.openxmlformats-officedocument.themeOverride+xml"/>
  <Override PartName="/xl/charts/chart192.xml" ContentType="application/vnd.openxmlformats-officedocument.drawingml.chart+xml"/>
  <Override PartName="/xl/charts/style192.xml" ContentType="application/vnd.ms-office.chartstyle+xml"/>
  <Override PartName="/xl/charts/colors192.xml" ContentType="application/vnd.ms-office.chartcolorstyle+xml"/>
  <Override PartName="/xl/theme/themeOverride192.xml" ContentType="application/vnd.openxmlformats-officedocument.themeOverride+xml"/>
  <Override PartName="/xl/charts/chart193.xml" ContentType="application/vnd.openxmlformats-officedocument.drawingml.chart+xml"/>
  <Override PartName="/xl/charts/style193.xml" ContentType="application/vnd.ms-office.chartstyle+xml"/>
  <Override PartName="/xl/charts/colors193.xml" ContentType="application/vnd.ms-office.chartcolorstyle+xml"/>
  <Override PartName="/xl/theme/themeOverride193.xml" ContentType="application/vnd.openxmlformats-officedocument.themeOverride+xml"/>
  <Override PartName="/xl/charts/chart194.xml" ContentType="application/vnd.openxmlformats-officedocument.drawingml.chart+xml"/>
  <Override PartName="/xl/charts/style194.xml" ContentType="application/vnd.ms-office.chartstyle+xml"/>
  <Override PartName="/xl/charts/colors194.xml" ContentType="application/vnd.ms-office.chartcolorstyle+xml"/>
  <Override PartName="/xl/theme/themeOverride194.xml" ContentType="application/vnd.openxmlformats-officedocument.themeOverride+xml"/>
  <Override PartName="/xl/charts/chart195.xml" ContentType="application/vnd.openxmlformats-officedocument.drawingml.chart+xml"/>
  <Override PartName="/xl/charts/style195.xml" ContentType="application/vnd.ms-office.chartstyle+xml"/>
  <Override PartName="/xl/charts/colors195.xml" ContentType="application/vnd.ms-office.chartcolorstyle+xml"/>
  <Override PartName="/xl/theme/themeOverride195.xml" ContentType="application/vnd.openxmlformats-officedocument.themeOverride+xml"/>
  <Override PartName="/xl/charts/chart196.xml" ContentType="application/vnd.openxmlformats-officedocument.drawingml.chart+xml"/>
  <Override PartName="/xl/charts/style196.xml" ContentType="application/vnd.ms-office.chartstyle+xml"/>
  <Override PartName="/xl/charts/colors196.xml" ContentType="application/vnd.ms-office.chartcolorstyle+xml"/>
  <Override PartName="/xl/theme/themeOverride196.xml" ContentType="application/vnd.openxmlformats-officedocument.themeOverride+xml"/>
  <Override PartName="/xl/charts/chart197.xml" ContentType="application/vnd.openxmlformats-officedocument.drawingml.chart+xml"/>
  <Override PartName="/xl/charts/style197.xml" ContentType="application/vnd.ms-office.chartstyle+xml"/>
  <Override PartName="/xl/charts/colors197.xml" ContentType="application/vnd.ms-office.chartcolorstyle+xml"/>
  <Override PartName="/xl/theme/themeOverride197.xml" ContentType="application/vnd.openxmlformats-officedocument.themeOverride+xml"/>
  <Override PartName="/xl/charts/chart198.xml" ContentType="application/vnd.openxmlformats-officedocument.drawingml.chart+xml"/>
  <Override PartName="/xl/charts/style198.xml" ContentType="application/vnd.ms-office.chartstyle+xml"/>
  <Override PartName="/xl/charts/colors198.xml" ContentType="application/vnd.ms-office.chartcolorstyle+xml"/>
  <Override PartName="/xl/theme/themeOverride198.xml" ContentType="application/vnd.openxmlformats-officedocument.themeOverride+xml"/>
  <Override PartName="/xl/charts/chart199.xml" ContentType="application/vnd.openxmlformats-officedocument.drawingml.chart+xml"/>
  <Override PartName="/xl/charts/style199.xml" ContentType="application/vnd.ms-office.chartstyle+xml"/>
  <Override PartName="/xl/charts/colors199.xml" ContentType="application/vnd.ms-office.chartcolorstyle+xml"/>
  <Override PartName="/xl/theme/themeOverride199.xml" ContentType="application/vnd.openxmlformats-officedocument.themeOverride+xml"/>
  <Override PartName="/xl/charts/chart200.xml" ContentType="application/vnd.openxmlformats-officedocument.drawingml.chart+xml"/>
  <Override PartName="/xl/charts/style200.xml" ContentType="application/vnd.ms-office.chartstyle+xml"/>
  <Override PartName="/xl/charts/colors200.xml" ContentType="application/vnd.ms-office.chartcolorstyle+xml"/>
  <Override PartName="/xl/theme/themeOverride200.xml" ContentType="application/vnd.openxmlformats-officedocument.themeOverride+xml"/>
  <Override PartName="/xl/charts/chart201.xml" ContentType="application/vnd.openxmlformats-officedocument.drawingml.chart+xml"/>
  <Override PartName="/xl/charts/style201.xml" ContentType="application/vnd.ms-office.chartstyle+xml"/>
  <Override PartName="/xl/charts/colors201.xml" ContentType="application/vnd.ms-office.chartcolorstyle+xml"/>
  <Override PartName="/xl/theme/themeOverride201.xml" ContentType="application/vnd.openxmlformats-officedocument.themeOverride+xml"/>
  <Override PartName="/xl/charts/chart202.xml" ContentType="application/vnd.openxmlformats-officedocument.drawingml.chart+xml"/>
  <Override PartName="/xl/charts/style202.xml" ContentType="application/vnd.ms-office.chartstyle+xml"/>
  <Override PartName="/xl/charts/colors202.xml" ContentType="application/vnd.ms-office.chartcolorstyle+xml"/>
  <Override PartName="/xl/theme/themeOverride202.xml" ContentType="application/vnd.openxmlformats-officedocument.themeOverride+xml"/>
  <Override PartName="/xl/charts/chart203.xml" ContentType="application/vnd.openxmlformats-officedocument.drawingml.chart+xml"/>
  <Override PartName="/xl/charts/style203.xml" ContentType="application/vnd.ms-office.chartstyle+xml"/>
  <Override PartName="/xl/charts/colors203.xml" ContentType="application/vnd.ms-office.chartcolorstyle+xml"/>
  <Override PartName="/xl/theme/themeOverride203.xml" ContentType="application/vnd.openxmlformats-officedocument.themeOverride+xml"/>
  <Override PartName="/xl/charts/chart204.xml" ContentType="application/vnd.openxmlformats-officedocument.drawingml.chart+xml"/>
  <Override PartName="/xl/charts/style204.xml" ContentType="application/vnd.ms-office.chartstyle+xml"/>
  <Override PartName="/xl/charts/colors204.xml" ContentType="application/vnd.ms-office.chartcolorstyle+xml"/>
  <Override PartName="/xl/theme/themeOverride204.xml" ContentType="application/vnd.openxmlformats-officedocument.themeOverride+xml"/>
  <Override PartName="/xl/charts/chart205.xml" ContentType="application/vnd.openxmlformats-officedocument.drawingml.chart+xml"/>
  <Override PartName="/xl/charts/style205.xml" ContentType="application/vnd.ms-office.chartstyle+xml"/>
  <Override PartName="/xl/charts/colors205.xml" ContentType="application/vnd.ms-office.chartcolorstyle+xml"/>
  <Override PartName="/xl/theme/themeOverride205.xml" ContentType="application/vnd.openxmlformats-officedocument.themeOverride+xml"/>
  <Override PartName="/xl/charts/chart206.xml" ContentType="application/vnd.openxmlformats-officedocument.drawingml.chart+xml"/>
  <Override PartName="/xl/charts/style206.xml" ContentType="application/vnd.ms-office.chartstyle+xml"/>
  <Override PartName="/xl/charts/colors206.xml" ContentType="application/vnd.ms-office.chartcolorstyle+xml"/>
  <Override PartName="/xl/theme/themeOverride206.xml" ContentType="application/vnd.openxmlformats-officedocument.themeOverride+xml"/>
  <Override PartName="/xl/charts/chart207.xml" ContentType="application/vnd.openxmlformats-officedocument.drawingml.chart+xml"/>
  <Override PartName="/xl/charts/style207.xml" ContentType="application/vnd.ms-office.chartstyle+xml"/>
  <Override PartName="/xl/charts/colors207.xml" ContentType="application/vnd.ms-office.chartcolorstyle+xml"/>
  <Override PartName="/xl/theme/themeOverride207.xml" ContentType="application/vnd.openxmlformats-officedocument.themeOverride+xml"/>
  <Override PartName="/xl/charts/chart208.xml" ContentType="application/vnd.openxmlformats-officedocument.drawingml.chart+xml"/>
  <Override PartName="/xl/charts/style208.xml" ContentType="application/vnd.ms-office.chartstyle+xml"/>
  <Override PartName="/xl/charts/colors208.xml" ContentType="application/vnd.ms-office.chartcolorstyle+xml"/>
  <Override PartName="/xl/theme/themeOverride208.xml" ContentType="application/vnd.openxmlformats-officedocument.themeOverride+xml"/>
  <Override PartName="/xl/charts/chart209.xml" ContentType="application/vnd.openxmlformats-officedocument.drawingml.chart+xml"/>
  <Override PartName="/xl/charts/style209.xml" ContentType="application/vnd.ms-office.chartstyle+xml"/>
  <Override PartName="/xl/charts/colors209.xml" ContentType="application/vnd.ms-office.chartcolorstyle+xml"/>
  <Override PartName="/xl/theme/themeOverride209.xml" ContentType="application/vnd.openxmlformats-officedocument.themeOverride+xml"/>
  <Override PartName="/xl/charts/chart210.xml" ContentType="application/vnd.openxmlformats-officedocument.drawingml.chart+xml"/>
  <Override PartName="/xl/charts/style210.xml" ContentType="application/vnd.ms-office.chartstyle+xml"/>
  <Override PartName="/xl/charts/colors210.xml" ContentType="application/vnd.ms-office.chartcolorstyle+xml"/>
  <Override PartName="/xl/theme/themeOverride210.xml" ContentType="application/vnd.openxmlformats-officedocument.themeOverride+xml"/>
  <Override PartName="/xl/charts/chart211.xml" ContentType="application/vnd.openxmlformats-officedocument.drawingml.chart+xml"/>
  <Override PartName="/xl/charts/style211.xml" ContentType="application/vnd.ms-office.chartstyle+xml"/>
  <Override PartName="/xl/charts/colors211.xml" ContentType="application/vnd.ms-office.chartcolorstyle+xml"/>
  <Override PartName="/xl/theme/themeOverride211.xml" ContentType="application/vnd.openxmlformats-officedocument.themeOverride+xml"/>
  <Override PartName="/xl/charts/chart212.xml" ContentType="application/vnd.openxmlformats-officedocument.drawingml.chart+xml"/>
  <Override PartName="/xl/charts/style212.xml" ContentType="application/vnd.ms-office.chartstyle+xml"/>
  <Override PartName="/xl/charts/colors212.xml" ContentType="application/vnd.ms-office.chartcolorstyle+xml"/>
  <Override PartName="/xl/theme/themeOverride212.xml" ContentType="application/vnd.openxmlformats-officedocument.themeOverride+xml"/>
  <Override PartName="/xl/charts/chart213.xml" ContentType="application/vnd.openxmlformats-officedocument.drawingml.chart+xml"/>
  <Override PartName="/xl/charts/style213.xml" ContentType="application/vnd.ms-office.chartstyle+xml"/>
  <Override PartName="/xl/charts/colors213.xml" ContentType="application/vnd.ms-office.chartcolorstyle+xml"/>
  <Override PartName="/xl/theme/themeOverride213.xml" ContentType="application/vnd.openxmlformats-officedocument.themeOverride+xml"/>
  <Override PartName="/xl/charts/chart214.xml" ContentType="application/vnd.openxmlformats-officedocument.drawingml.chart+xml"/>
  <Override PartName="/xl/charts/style214.xml" ContentType="application/vnd.ms-office.chartstyle+xml"/>
  <Override PartName="/xl/charts/colors214.xml" ContentType="application/vnd.ms-office.chartcolorstyle+xml"/>
  <Override PartName="/xl/theme/themeOverride214.xml" ContentType="application/vnd.openxmlformats-officedocument.themeOverride+xml"/>
  <Override PartName="/xl/charts/chart215.xml" ContentType="application/vnd.openxmlformats-officedocument.drawingml.chart+xml"/>
  <Override PartName="/xl/charts/style215.xml" ContentType="application/vnd.ms-office.chartstyle+xml"/>
  <Override PartName="/xl/charts/colors215.xml" ContentType="application/vnd.ms-office.chartcolorstyle+xml"/>
  <Override PartName="/xl/theme/themeOverride215.xml" ContentType="application/vnd.openxmlformats-officedocument.themeOverride+xml"/>
  <Override PartName="/xl/charts/chart216.xml" ContentType="application/vnd.openxmlformats-officedocument.drawingml.chart+xml"/>
  <Override PartName="/xl/charts/style216.xml" ContentType="application/vnd.ms-office.chartstyle+xml"/>
  <Override PartName="/xl/charts/colors216.xml" ContentType="application/vnd.ms-office.chartcolorstyle+xml"/>
  <Override PartName="/xl/theme/themeOverride216.xml" ContentType="application/vnd.openxmlformats-officedocument.themeOverride+xml"/>
  <Override PartName="/xl/drawings/drawing9.xml" ContentType="application/vnd.openxmlformats-officedocument.drawing+xml"/>
  <Override PartName="/xl/charts/chart217.xml" ContentType="application/vnd.openxmlformats-officedocument.drawingml.chart+xml"/>
  <Override PartName="/xl/charts/style217.xml" ContentType="application/vnd.ms-office.chartstyle+xml"/>
  <Override PartName="/xl/charts/colors217.xml" ContentType="application/vnd.ms-office.chartcolorstyle+xml"/>
  <Override PartName="/xl/theme/themeOverride217.xml" ContentType="application/vnd.openxmlformats-officedocument.themeOverride+xml"/>
  <Override PartName="/xl/charts/chart218.xml" ContentType="application/vnd.openxmlformats-officedocument.drawingml.chart+xml"/>
  <Override PartName="/xl/charts/style218.xml" ContentType="application/vnd.ms-office.chartstyle+xml"/>
  <Override PartName="/xl/charts/colors218.xml" ContentType="application/vnd.ms-office.chartcolorstyle+xml"/>
  <Override PartName="/xl/theme/themeOverride218.xml" ContentType="application/vnd.openxmlformats-officedocument.themeOverride+xml"/>
  <Override PartName="/xl/charts/chart219.xml" ContentType="application/vnd.openxmlformats-officedocument.drawingml.chart+xml"/>
  <Override PartName="/xl/charts/style219.xml" ContentType="application/vnd.ms-office.chartstyle+xml"/>
  <Override PartName="/xl/charts/colors219.xml" ContentType="application/vnd.ms-office.chartcolorstyle+xml"/>
  <Override PartName="/xl/theme/themeOverride219.xml" ContentType="application/vnd.openxmlformats-officedocument.themeOverride+xml"/>
  <Override PartName="/xl/charts/chart220.xml" ContentType="application/vnd.openxmlformats-officedocument.drawingml.chart+xml"/>
  <Override PartName="/xl/charts/style220.xml" ContentType="application/vnd.ms-office.chartstyle+xml"/>
  <Override PartName="/xl/charts/colors220.xml" ContentType="application/vnd.ms-office.chartcolorstyle+xml"/>
  <Override PartName="/xl/theme/themeOverride220.xml" ContentType="application/vnd.openxmlformats-officedocument.themeOverride+xml"/>
  <Override PartName="/xl/charts/chart221.xml" ContentType="application/vnd.openxmlformats-officedocument.drawingml.chart+xml"/>
  <Override PartName="/xl/charts/style221.xml" ContentType="application/vnd.ms-office.chartstyle+xml"/>
  <Override PartName="/xl/charts/colors221.xml" ContentType="application/vnd.ms-office.chartcolorstyle+xml"/>
  <Override PartName="/xl/theme/themeOverride221.xml" ContentType="application/vnd.openxmlformats-officedocument.themeOverride+xml"/>
  <Override PartName="/xl/charts/chart222.xml" ContentType="application/vnd.openxmlformats-officedocument.drawingml.chart+xml"/>
  <Override PartName="/xl/charts/style222.xml" ContentType="application/vnd.ms-office.chartstyle+xml"/>
  <Override PartName="/xl/charts/colors222.xml" ContentType="application/vnd.ms-office.chartcolorstyle+xml"/>
  <Override PartName="/xl/theme/themeOverride222.xml" ContentType="application/vnd.openxmlformats-officedocument.themeOverride+xml"/>
  <Override PartName="/xl/charts/chart223.xml" ContentType="application/vnd.openxmlformats-officedocument.drawingml.chart+xml"/>
  <Override PartName="/xl/charts/style223.xml" ContentType="application/vnd.ms-office.chartstyle+xml"/>
  <Override PartName="/xl/charts/colors223.xml" ContentType="application/vnd.ms-office.chartcolorstyle+xml"/>
  <Override PartName="/xl/theme/themeOverride223.xml" ContentType="application/vnd.openxmlformats-officedocument.themeOverride+xml"/>
  <Override PartName="/xl/charts/chart224.xml" ContentType="application/vnd.openxmlformats-officedocument.drawingml.chart+xml"/>
  <Override PartName="/xl/charts/style224.xml" ContentType="application/vnd.ms-office.chartstyle+xml"/>
  <Override PartName="/xl/charts/colors224.xml" ContentType="application/vnd.ms-office.chartcolorstyle+xml"/>
  <Override PartName="/xl/theme/themeOverride224.xml" ContentType="application/vnd.openxmlformats-officedocument.themeOverride+xml"/>
  <Override PartName="/xl/charts/chart225.xml" ContentType="application/vnd.openxmlformats-officedocument.drawingml.chart+xml"/>
  <Override PartName="/xl/charts/style225.xml" ContentType="application/vnd.ms-office.chartstyle+xml"/>
  <Override PartName="/xl/charts/colors225.xml" ContentType="application/vnd.ms-office.chartcolorstyle+xml"/>
  <Override PartName="/xl/theme/themeOverride225.xml" ContentType="application/vnd.openxmlformats-officedocument.themeOverride+xml"/>
  <Override PartName="/xl/charts/chart226.xml" ContentType="application/vnd.openxmlformats-officedocument.drawingml.chart+xml"/>
  <Override PartName="/xl/charts/style226.xml" ContentType="application/vnd.ms-office.chartstyle+xml"/>
  <Override PartName="/xl/charts/colors226.xml" ContentType="application/vnd.ms-office.chartcolorstyle+xml"/>
  <Override PartName="/xl/theme/themeOverride226.xml" ContentType="application/vnd.openxmlformats-officedocument.themeOverride+xml"/>
  <Override PartName="/xl/charts/chart227.xml" ContentType="application/vnd.openxmlformats-officedocument.drawingml.chart+xml"/>
  <Override PartName="/xl/charts/style227.xml" ContentType="application/vnd.ms-office.chartstyle+xml"/>
  <Override PartName="/xl/charts/colors227.xml" ContentType="application/vnd.ms-office.chartcolorstyle+xml"/>
  <Override PartName="/xl/theme/themeOverride227.xml" ContentType="application/vnd.openxmlformats-officedocument.themeOverride+xml"/>
  <Override PartName="/xl/charts/chart228.xml" ContentType="application/vnd.openxmlformats-officedocument.drawingml.chart+xml"/>
  <Override PartName="/xl/charts/style228.xml" ContentType="application/vnd.ms-office.chartstyle+xml"/>
  <Override PartName="/xl/charts/colors228.xml" ContentType="application/vnd.ms-office.chartcolorstyle+xml"/>
  <Override PartName="/xl/theme/themeOverride228.xml" ContentType="application/vnd.openxmlformats-officedocument.themeOverride+xml"/>
  <Override PartName="/xl/charts/chart229.xml" ContentType="application/vnd.openxmlformats-officedocument.drawingml.chart+xml"/>
  <Override PartName="/xl/charts/style229.xml" ContentType="application/vnd.ms-office.chartstyle+xml"/>
  <Override PartName="/xl/charts/colors229.xml" ContentType="application/vnd.ms-office.chartcolorstyle+xml"/>
  <Override PartName="/xl/theme/themeOverride229.xml" ContentType="application/vnd.openxmlformats-officedocument.themeOverride+xml"/>
  <Override PartName="/xl/charts/chart230.xml" ContentType="application/vnd.openxmlformats-officedocument.drawingml.chart+xml"/>
  <Override PartName="/xl/charts/style230.xml" ContentType="application/vnd.ms-office.chartstyle+xml"/>
  <Override PartName="/xl/charts/colors230.xml" ContentType="application/vnd.ms-office.chartcolorstyle+xml"/>
  <Override PartName="/xl/theme/themeOverride230.xml" ContentType="application/vnd.openxmlformats-officedocument.themeOverride+xml"/>
  <Override PartName="/xl/charts/chart231.xml" ContentType="application/vnd.openxmlformats-officedocument.drawingml.chart+xml"/>
  <Override PartName="/xl/charts/style231.xml" ContentType="application/vnd.ms-office.chartstyle+xml"/>
  <Override PartName="/xl/charts/colors231.xml" ContentType="application/vnd.ms-office.chartcolorstyle+xml"/>
  <Override PartName="/xl/theme/themeOverride231.xml" ContentType="application/vnd.openxmlformats-officedocument.themeOverride+xml"/>
  <Override PartName="/xl/charts/chart232.xml" ContentType="application/vnd.openxmlformats-officedocument.drawingml.chart+xml"/>
  <Override PartName="/xl/charts/style232.xml" ContentType="application/vnd.ms-office.chartstyle+xml"/>
  <Override PartName="/xl/charts/colors232.xml" ContentType="application/vnd.ms-office.chartcolorstyle+xml"/>
  <Override PartName="/xl/theme/themeOverride232.xml" ContentType="application/vnd.openxmlformats-officedocument.themeOverride+xml"/>
  <Override PartName="/xl/charts/chart233.xml" ContentType="application/vnd.openxmlformats-officedocument.drawingml.chart+xml"/>
  <Override PartName="/xl/charts/style233.xml" ContentType="application/vnd.ms-office.chartstyle+xml"/>
  <Override PartName="/xl/charts/colors233.xml" ContentType="application/vnd.ms-office.chartcolorstyle+xml"/>
  <Override PartName="/xl/theme/themeOverride233.xml" ContentType="application/vnd.openxmlformats-officedocument.themeOverride+xml"/>
  <Override PartName="/xl/charts/chart234.xml" ContentType="application/vnd.openxmlformats-officedocument.drawingml.chart+xml"/>
  <Override PartName="/xl/charts/style234.xml" ContentType="application/vnd.ms-office.chartstyle+xml"/>
  <Override PartName="/xl/charts/colors234.xml" ContentType="application/vnd.ms-office.chartcolorstyle+xml"/>
  <Override PartName="/xl/theme/themeOverride234.xml" ContentType="application/vnd.openxmlformats-officedocument.themeOverride+xml"/>
  <Override PartName="/xl/charts/chart235.xml" ContentType="application/vnd.openxmlformats-officedocument.drawingml.chart+xml"/>
  <Override PartName="/xl/charts/style235.xml" ContentType="application/vnd.ms-office.chartstyle+xml"/>
  <Override PartName="/xl/charts/colors235.xml" ContentType="application/vnd.ms-office.chartcolorstyle+xml"/>
  <Override PartName="/xl/theme/themeOverride235.xml" ContentType="application/vnd.openxmlformats-officedocument.themeOverride+xml"/>
  <Override PartName="/xl/charts/chart236.xml" ContentType="application/vnd.openxmlformats-officedocument.drawingml.chart+xml"/>
  <Override PartName="/xl/charts/style236.xml" ContentType="application/vnd.ms-office.chartstyle+xml"/>
  <Override PartName="/xl/charts/colors236.xml" ContentType="application/vnd.ms-office.chartcolorstyle+xml"/>
  <Override PartName="/xl/theme/themeOverride236.xml" ContentType="application/vnd.openxmlformats-officedocument.themeOverride+xml"/>
  <Override PartName="/xl/charts/chart237.xml" ContentType="application/vnd.openxmlformats-officedocument.drawingml.chart+xml"/>
  <Override PartName="/xl/charts/style237.xml" ContentType="application/vnd.ms-office.chartstyle+xml"/>
  <Override PartName="/xl/charts/colors237.xml" ContentType="application/vnd.ms-office.chartcolorstyle+xml"/>
  <Override PartName="/xl/theme/themeOverride237.xml" ContentType="application/vnd.openxmlformats-officedocument.themeOverride+xml"/>
  <Override PartName="/xl/charts/chart238.xml" ContentType="application/vnd.openxmlformats-officedocument.drawingml.chart+xml"/>
  <Override PartName="/xl/charts/style238.xml" ContentType="application/vnd.ms-office.chartstyle+xml"/>
  <Override PartName="/xl/charts/colors238.xml" ContentType="application/vnd.ms-office.chartcolorstyle+xml"/>
  <Override PartName="/xl/theme/themeOverride238.xml" ContentType="application/vnd.openxmlformats-officedocument.themeOverride+xml"/>
  <Override PartName="/xl/charts/chart239.xml" ContentType="application/vnd.openxmlformats-officedocument.drawingml.chart+xml"/>
  <Override PartName="/xl/charts/style239.xml" ContentType="application/vnd.ms-office.chartstyle+xml"/>
  <Override PartName="/xl/charts/colors239.xml" ContentType="application/vnd.ms-office.chartcolorstyle+xml"/>
  <Override PartName="/xl/theme/themeOverride239.xml" ContentType="application/vnd.openxmlformats-officedocument.themeOverride+xml"/>
  <Override PartName="/xl/charts/chart240.xml" ContentType="application/vnd.openxmlformats-officedocument.drawingml.chart+xml"/>
  <Override PartName="/xl/charts/style240.xml" ContentType="application/vnd.ms-office.chartstyle+xml"/>
  <Override PartName="/xl/charts/colors240.xml" ContentType="application/vnd.ms-office.chartcolorstyle+xml"/>
  <Override PartName="/xl/theme/themeOverride240.xml" ContentType="application/vnd.openxmlformats-officedocument.themeOverride+xml"/>
  <Override PartName="/xl/charts/chart241.xml" ContentType="application/vnd.openxmlformats-officedocument.drawingml.chart+xml"/>
  <Override PartName="/xl/charts/style241.xml" ContentType="application/vnd.ms-office.chartstyle+xml"/>
  <Override PartName="/xl/charts/colors241.xml" ContentType="application/vnd.ms-office.chartcolorstyle+xml"/>
  <Override PartName="/xl/theme/themeOverride241.xml" ContentType="application/vnd.openxmlformats-officedocument.themeOverride+xml"/>
  <Override PartName="/xl/charts/chart242.xml" ContentType="application/vnd.openxmlformats-officedocument.drawingml.chart+xml"/>
  <Override PartName="/xl/charts/style242.xml" ContentType="application/vnd.ms-office.chartstyle+xml"/>
  <Override PartName="/xl/charts/colors242.xml" ContentType="application/vnd.ms-office.chartcolorstyle+xml"/>
  <Override PartName="/xl/theme/themeOverride242.xml" ContentType="application/vnd.openxmlformats-officedocument.themeOverride+xml"/>
  <Override PartName="/xl/charts/chart243.xml" ContentType="application/vnd.openxmlformats-officedocument.drawingml.chart+xml"/>
  <Override PartName="/xl/charts/style243.xml" ContentType="application/vnd.ms-office.chartstyle+xml"/>
  <Override PartName="/xl/charts/colors243.xml" ContentType="application/vnd.ms-office.chartcolorstyle+xml"/>
  <Override PartName="/xl/theme/themeOverride243.xml" ContentType="application/vnd.openxmlformats-officedocument.themeOverride+xml"/>
  <Override PartName="/xl/drawings/drawing10.xml" ContentType="application/vnd.openxmlformats-officedocument.drawing+xml"/>
  <Override PartName="/xl/charts/chart244.xml" ContentType="application/vnd.openxmlformats-officedocument.drawingml.chart+xml"/>
  <Override PartName="/xl/charts/style244.xml" ContentType="application/vnd.ms-office.chartstyle+xml"/>
  <Override PartName="/xl/charts/colors244.xml" ContentType="application/vnd.ms-office.chartcolorstyle+xml"/>
  <Override PartName="/xl/theme/themeOverride244.xml" ContentType="application/vnd.openxmlformats-officedocument.themeOverride+xml"/>
  <Override PartName="/xl/charts/chart245.xml" ContentType="application/vnd.openxmlformats-officedocument.drawingml.chart+xml"/>
  <Override PartName="/xl/charts/style245.xml" ContentType="application/vnd.ms-office.chartstyle+xml"/>
  <Override PartName="/xl/charts/colors245.xml" ContentType="application/vnd.ms-office.chartcolorstyle+xml"/>
  <Override PartName="/xl/theme/themeOverride245.xml" ContentType="application/vnd.openxmlformats-officedocument.themeOverride+xml"/>
  <Override PartName="/xl/charts/chart246.xml" ContentType="application/vnd.openxmlformats-officedocument.drawingml.chart+xml"/>
  <Override PartName="/xl/charts/style246.xml" ContentType="application/vnd.ms-office.chartstyle+xml"/>
  <Override PartName="/xl/charts/colors246.xml" ContentType="application/vnd.ms-office.chartcolorstyle+xml"/>
  <Override PartName="/xl/theme/themeOverride246.xml" ContentType="application/vnd.openxmlformats-officedocument.themeOverride+xml"/>
  <Override PartName="/xl/charts/chart247.xml" ContentType="application/vnd.openxmlformats-officedocument.drawingml.chart+xml"/>
  <Override PartName="/xl/charts/style247.xml" ContentType="application/vnd.ms-office.chartstyle+xml"/>
  <Override PartName="/xl/charts/colors247.xml" ContentType="application/vnd.ms-office.chartcolorstyle+xml"/>
  <Override PartName="/xl/theme/themeOverride247.xml" ContentType="application/vnd.openxmlformats-officedocument.themeOverride+xml"/>
  <Override PartName="/xl/charts/chart248.xml" ContentType="application/vnd.openxmlformats-officedocument.drawingml.chart+xml"/>
  <Override PartName="/xl/charts/style248.xml" ContentType="application/vnd.ms-office.chartstyle+xml"/>
  <Override PartName="/xl/charts/colors248.xml" ContentType="application/vnd.ms-office.chartcolorstyle+xml"/>
  <Override PartName="/xl/theme/themeOverride248.xml" ContentType="application/vnd.openxmlformats-officedocument.themeOverride+xml"/>
  <Override PartName="/xl/charts/chart249.xml" ContentType="application/vnd.openxmlformats-officedocument.drawingml.chart+xml"/>
  <Override PartName="/xl/charts/style249.xml" ContentType="application/vnd.ms-office.chartstyle+xml"/>
  <Override PartName="/xl/charts/colors249.xml" ContentType="application/vnd.ms-office.chartcolorstyle+xml"/>
  <Override PartName="/xl/theme/themeOverride249.xml" ContentType="application/vnd.openxmlformats-officedocument.themeOverride+xml"/>
  <Override PartName="/xl/charts/chart250.xml" ContentType="application/vnd.openxmlformats-officedocument.drawingml.chart+xml"/>
  <Override PartName="/xl/charts/style250.xml" ContentType="application/vnd.ms-office.chartstyle+xml"/>
  <Override PartName="/xl/charts/colors250.xml" ContentType="application/vnd.ms-office.chartcolorstyle+xml"/>
  <Override PartName="/xl/theme/themeOverride250.xml" ContentType="application/vnd.openxmlformats-officedocument.themeOverride+xml"/>
  <Override PartName="/xl/charts/chart251.xml" ContentType="application/vnd.openxmlformats-officedocument.drawingml.chart+xml"/>
  <Override PartName="/xl/charts/style251.xml" ContentType="application/vnd.ms-office.chartstyle+xml"/>
  <Override PartName="/xl/charts/colors251.xml" ContentType="application/vnd.ms-office.chartcolorstyle+xml"/>
  <Override PartName="/xl/theme/themeOverride251.xml" ContentType="application/vnd.openxmlformats-officedocument.themeOverride+xml"/>
  <Override PartName="/xl/charts/chart252.xml" ContentType="application/vnd.openxmlformats-officedocument.drawingml.chart+xml"/>
  <Override PartName="/xl/charts/style252.xml" ContentType="application/vnd.ms-office.chartstyle+xml"/>
  <Override PartName="/xl/charts/colors252.xml" ContentType="application/vnd.ms-office.chartcolorstyle+xml"/>
  <Override PartName="/xl/theme/themeOverride252.xml" ContentType="application/vnd.openxmlformats-officedocument.themeOverride+xml"/>
  <Override PartName="/xl/charts/chart253.xml" ContentType="application/vnd.openxmlformats-officedocument.drawingml.chart+xml"/>
  <Override PartName="/xl/charts/style253.xml" ContentType="application/vnd.ms-office.chartstyle+xml"/>
  <Override PartName="/xl/charts/colors253.xml" ContentType="application/vnd.ms-office.chartcolorstyle+xml"/>
  <Override PartName="/xl/theme/themeOverride253.xml" ContentType="application/vnd.openxmlformats-officedocument.themeOverride+xml"/>
  <Override PartName="/xl/charts/chart254.xml" ContentType="application/vnd.openxmlformats-officedocument.drawingml.chart+xml"/>
  <Override PartName="/xl/charts/style254.xml" ContentType="application/vnd.ms-office.chartstyle+xml"/>
  <Override PartName="/xl/charts/colors254.xml" ContentType="application/vnd.ms-office.chartcolorstyle+xml"/>
  <Override PartName="/xl/theme/themeOverride254.xml" ContentType="application/vnd.openxmlformats-officedocument.themeOverride+xml"/>
  <Override PartName="/xl/charts/chart255.xml" ContentType="application/vnd.openxmlformats-officedocument.drawingml.chart+xml"/>
  <Override PartName="/xl/charts/style255.xml" ContentType="application/vnd.ms-office.chartstyle+xml"/>
  <Override PartName="/xl/charts/colors255.xml" ContentType="application/vnd.ms-office.chartcolorstyle+xml"/>
  <Override PartName="/xl/theme/themeOverride255.xml" ContentType="application/vnd.openxmlformats-officedocument.themeOverride+xml"/>
  <Override PartName="/xl/charts/chart256.xml" ContentType="application/vnd.openxmlformats-officedocument.drawingml.chart+xml"/>
  <Override PartName="/xl/charts/style256.xml" ContentType="application/vnd.ms-office.chartstyle+xml"/>
  <Override PartName="/xl/charts/colors256.xml" ContentType="application/vnd.ms-office.chartcolorstyle+xml"/>
  <Override PartName="/xl/theme/themeOverride256.xml" ContentType="application/vnd.openxmlformats-officedocument.themeOverride+xml"/>
  <Override PartName="/xl/charts/chart257.xml" ContentType="application/vnd.openxmlformats-officedocument.drawingml.chart+xml"/>
  <Override PartName="/xl/charts/style257.xml" ContentType="application/vnd.ms-office.chartstyle+xml"/>
  <Override PartName="/xl/charts/colors257.xml" ContentType="application/vnd.ms-office.chartcolorstyle+xml"/>
  <Override PartName="/xl/theme/themeOverride257.xml" ContentType="application/vnd.openxmlformats-officedocument.themeOverride+xml"/>
  <Override PartName="/xl/charts/chart258.xml" ContentType="application/vnd.openxmlformats-officedocument.drawingml.chart+xml"/>
  <Override PartName="/xl/charts/style258.xml" ContentType="application/vnd.ms-office.chartstyle+xml"/>
  <Override PartName="/xl/charts/colors258.xml" ContentType="application/vnd.ms-office.chartcolorstyle+xml"/>
  <Override PartName="/xl/theme/themeOverride258.xml" ContentType="application/vnd.openxmlformats-officedocument.themeOverride+xml"/>
  <Override PartName="/xl/charts/chart259.xml" ContentType="application/vnd.openxmlformats-officedocument.drawingml.chart+xml"/>
  <Override PartName="/xl/charts/style259.xml" ContentType="application/vnd.ms-office.chartstyle+xml"/>
  <Override PartName="/xl/charts/colors259.xml" ContentType="application/vnd.ms-office.chartcolorstyle+xml"/>
  <Override PartName="/xl/theme/themeOverride259.xml" ContentType="application/vnd.openxmlformats-officedocument.themeOverride+xml"/>
  <Override PartName="/xl/charts/chart260.xml" ContentType="application/vnd.openxmlformats-officedocument.drawingml.chart+xml"/>
  <Override PartName="/xl/charts/style260.xml" ContentType="application/vnd.ms-office.chartstyle+xml"/>
  <Override PartName="/xl/charts/colors260.xml" ContentType="application/vnd.ms-office.chartcolorstyle+xml"/>
  <Override PartName="/xl/theme/themeOverride260.xml" ContentType="application/vnd.openxmlformats-officedocument.themeOverride+xml"/>
  <Override PartName="/xl/charts/chart261.xml" ContentType="application/vnd.openxmlformats-officedocument.drawingml.chart+xml"/>
  <Override PartName="/xl/charts/style261.xml" ContentType="application/vnd.ms-office.chartstyle+xml"/>
  <Override PartName="/xl/charts/colors261.xml" ContentType="application/vnd.ms-office.chartcolorstyle+xml"/>
  <Override PartName="/xl/theme/themeOverride261.xml" ContentType="application/vnd.openxmlformats-officedocument.themeOverride+xml"/>
  <Override PartName="/xl/charts/chart262.xml" ContentType="application/vnd.openxmlformats-officedocument.drawingml.chart+xml"/>
  <Override PartName="/xl/charts/style262.xml" ContentType="application/vnd.ms-office.chartstyle+xml"/>
  <Override PartName="/xl/charts/colors262.xml" ContentType="application/vnd.ms-office.chartcolorstyle+xml"/>
  <Override PartName="/xl/theme/themeOverride262.xml" ContentType="application/vnd.openxmlformats-officedocument.themeOverride+xml"/>
  <Override PartName="/xl/charts/chart263.xml" ContentType="application/vnd.openxmlformats-officedocument.drawingml.chart+xml"/>
  <Override PartName="/xl/charts/style263.xml" ContentType="application/vnd.ms-office.chartstyle+xml"/>
  <Override PartName="/xl/charts/colors263.xml" ContentType="application/vnd.ms-office.chartcolorstyle+xml"/>
  <Override PartName="/xl/theme/themeOverride263.xml" ContentType="application/vnd.openxmlformats-officedocument.themeOverride+xml"/>
  <Override PartName="/xl/charts/chart264.xml" ContentType="application/vnd.openxmlformats-officedocument.drawingml.chart+xml"/>
  <Override PartName="/xl/charts/style264.xml" ContentType="application/vnd.ms-office.chartstyle+xml"/>
  <Override PartName="/xl/charts/colors264.xml" ContentType="application/vnd.ms-office.chartcolorstyle+xml"/>
  <Override PartName="/xl/theme/themeOverride264.xml" ContentType="application/vnd.openxmlformats-officedocument.themeOverride+xml"/>
  <Override PartName="/xl/charts/chart265.xml" ContentType="application/vnd.openxmlformats-officedocument.drawingml.chart+xml"/>
  <Override PartName="/xl/charts/style265.xml" ContentType="application/vnd.ms-office.chartstyle+xml"/>
  <Override PartName="/xl/charts/colors265.xml" ContentType="application/vnd.ms-office.chartcolorstyle+xml"/>
  <Override PartName="/xl/theme/themeOverride265.xml" ContentType="application/vnd.openxmlformats-officedocument.themeOverride+xml"/>
  <Override PartName="/xl/charts/chart266.xml" ContentType="application/vnd.openxmlformats-officedocument.drawingml.chart+xml"/>
  <Override PartName="/xl/charts/style266.xml" ContentType="application/vnd.ms-office.chartstyle+xml"/>
  <Override PartName="/xl/charts/colors266.xml" ContentType="application/vnd.ms-office.chartcolorstyle+xml"/>
  <Override PartName="/xl/theme/themeOverride266.xml" ContentType="application/vnd.openxmlformats-officedocument.themeOverride+xml"/>
  <Override PartName="/xl/charts/chart267.xml" ContentType="application/vnd.openxmlformats-officedocument.drawingml.chart+xml"/>
  <Override PartName="/xl/charts/style267.xml" ContentType="application/vnd.ms-office.chartstyle+xml"/>
  <Override PartName="/xl/charts/colors267.xml" ContentType="application/vnd.ms-office.chartcolorstyle+xml"/>
  <Override PartName="/xl/theme/themeOverride267.xml" ContentType="application/vnd.openxmlformats-officedocument.themeOverride+xml"/>
  <Override PartName="/xl/charts/chart268.xml" ContentType="application/vnd.openxmlformats-officedocument.drawingml.chart+xml"/>
  <Override PartName="/xl/charts/style268.xml" ContentType="application/vnd.ms-office.chartstyle+xml"/>
  <Override PartName="/xl/charts/colors268.xml" ContentType="application/vnd.ms-office.chartcolorstyle+xml"/>
  <Override PartName="/xl/theme/themeOverride268.xml" ContentType="application/vnd.openxmlformats-officedocument.themeOverride+xml"/>
  <Override PartName="/xl/charts/chart269.xml" ContentType="application/vnd.openxmlformats-officedocument.drawingml.chart+xml"/>
  <Override PartName="/xl/charts/style269.xml" ContentType="application/vnd.ms-office.chartstyle+xml"/>
  <Override PartName="/xl/charts/colors269.xml" ContentType="application/vnd.ms-office.chartcolorstyle+xml"/>
  <Override PartName="/xl/theme/themeOverride269.xml" ContentType="application/vnd.openxmlformats-officedocument.themeOverride+xml"/>
  <Override PartName="/xl/charts/chart270.xml" ContentType="application/vnd.openxmlformats-officedocument.drawingml.chart+xml"/>
  <Override PartName="/xl/charts/style270.xml" ContentType="application/vnd.ms-office.chartstyle+xml"/>
  <Override PartName="/xl/charts/colors270.xml" ContentType="application/vnd.ms-office.chartcolorstyle+xml"/>
  <Override PartName="/xl/theme/themeOverride270.xml" ContentType="application/vnd.openxmlformats-officedocument.themeOverride+xml"/>
  <Override PartName="/xl/drawings/drawing11.xml" ContentType="application/vnd.openxmlformats-officedocument.drawing+xml"/>
  <Override PartName="/xl/charts/chart271.xml" ContentType="application/vnd.openxmlformats-officedocument.drawingml.chart+xml"/>
  <Override PartName="/xl/charts/style271.xml" ContentType="application/vnd.ms-office.chartstyle+xml"/>
  <Override PartName="/xl/charts/colors271.xml" ContentType="application/vnd.ms-office.chartcolorstyle+xml"/>
  <Override PartName="/xl/theme/themeOverride271.xml" ContentType="application/vnd.openxmlformats-officedocument.themeOverride+xml"/>
  <Override PartName="/xl/charts/chart272.xml" ContentType="application/vnd.openxmlformats-officedocument.drawingml.chart+xml"/>
  <Override PartName="/xl/charts/style272.xml" ContentType="application/vnd.ms-office.chartstyle+xml"/>
  <Override PartName="/xl/charts/colors272.xml" ContentType="application/vnd.ms-office.chartcolorstyle+xml"/>
  <Override PartName="/xl/theme/themeOverride272.xml" ContentType="application/vnd.openxmlformats-officedocument.themeOverride+xml"/>
  <Override PartName="/xl/charts/chart273.xml" ContentType="application/vnd.openxmlformats-officedocument.drawingml.chart+xml"/>
  <Override PartName="/xl/charts/style273.xml" ContentType="application/vnd.ms-office.chartstyle+xml"/>
  <Override PartName="/xl/charts/colors273.xml" ContentType="application/vnd.ms-office.chartcolorstyle+xml"/>
  <Override PartName="/xl/theme/themeOverride273.xml" ContentType="application/vnd.openxmlformats-officedocument.themeOverride+xml"/>
  <Override PartName="/xl/charts/chart274.xml" ContentType="application/vnd.openxmlformats-officedocument.drawingml.chart+xml"/>
  <Override PartName="/xl/charts/style274.xml" ContentType="application/vnd.ms-office.chartstyle+xml"/>
  <Override PartName="/xl/charts/colors274.xml" ContentType="application/vnd.ms-office.chartcolorstyle+xml"/>
  <Override PartName="/xl/theme/themeOverride274.xml" ContentType="application/vnd.openxmlformats-officedocument.themeOverride+xml"/>
  <Override PartName="/xl/charts/chart275.xml" ContentType="application/vnd.openxmlformats-officedocument.drawingml.chart+xml"/>
  <Override PartName="/xl/charts/style275.xml" ContentType="application/vnd.ms-office.chartstyle+xml"/>
  <Override PartName="/xl/charts/colors275.xml" ContentType="application/vnd.ms-office.chartcolorstyle+xml"/>
  <Override PartName="/xl/theme/themeOverride275.xml" ContentType="application/vnd.openxmlformats-officedocument.themeOverride+xml"/>
  <Override PartName="/xl/charts/chart276.xml" ContentType="application/vnd.openxmlformats-officedocument.drawingml.chart+xml"/>
  <Override PartName="/xl/charts/style276.xml" ContentType="application/vnd.ms-office.chartstyle+xml"/>
  <Override PartName="/xl/charts/colors276.xml" ContentType="application/vnd.ms-office.chartcolorstyle+xml"/>
  <Override PartName="/xl/theme/themeOverride276.xml" ContentType="application/vnd.openxmlformats-officedocument.themeOverride+xml"/>
  <Override PartName="/xl/charts/chart277.xml" ContentType="application/vnd.openxmlformats-officedocument.drawingml.chart+xml"/>
  <Override PartName="/xl/charts/style277.xml" ContentType="application/vnd.ms-office.chartstyle+xml"/>
  <Override PartName="/xl/charts/colors277.xml" ContentType="application/vnd.ms-office.chartcolorstyle+xml"/>
  <Override PartName="/xl/theme/themeOverride277.xml" ContentType="application/vnd.openxmlformats-officedocument.themeOverride+xml"/>
  <Override PartName="/xl/charts/chart278.xml" ContentType="application/vnd.openxmlformats-officedocument.drawingml.chart+xml"/>
  <Override PartName="/xl/charts/style278.xml" ContentType="application/vnd.ms-office.chartstyle+xml"/>
  <Override PartName="/xl/charts/colors278.xml" ContentType="application/vnd.ms-office.chartcolorstyle+xml"/>
  <Override PartName="/xl/theme/themeOverride278.xml" ContentType="application/vnd.openxmlformats-officedocument.themeOverride+xml"/>
  <Override PartName="/xl/charts/chart279.xml" ContentType="application/vnd.openxmlformats-officedocument.drawingml.chart+xml"/>
  <Override PartName="/xl/charts/style279.xml" ContentType="application/vnd.ms-office.chartstyle+xml"/>
  <Override PartName="/xl/charts/colors279.xml" ContentType="application/vnd.ms-office.chartcolorstyle+xml"/>
  <Override PartName="/xl/theme/themeOverride279.xml" ContentType="application/vnd.openxmlformats-officedocument.themeOverride+xml"/>
  <Override PartName="/xl/charts/chart280.xml" ContentType="application/vnd.openxmlformats-officedocument.drawingml.chart+xml"/>
  <Override PartName="/xl/charts/style280.xml" ContentType="application/vnd.ms-office.chartstyle+xml"/>
  <Override PartName="/xl/charts/colors280.xml" ContentType="application/vnd.ms-office.chartcolorstyle+xml"/>
  <Override PartName="/xl/theme/themeOverride280.xml" ContentType="application/vnd.openxmlformats-officedocument.themeOverride+xml"/>
  <Override PartName="/xl/charts/chart281.xml" ContentType="application/vnd.openxmlformats-officedocument.drawingml.chart+xml"/>
  <Override PartName="/xl/charts/style281.xml" ContentType="application/vnd.ms-office.chartstyle+xml"/>
  <Override PartName="/xl/charts/colors281.xml" ContentType="application/vnd.ms-office.chartcolorstyle+xml"/>
  <Override PartName="/xl/theme/themeOverride281.xml" ContentType="application/vnd.openxmlformats-officedocument.themeOverride+xml"/>
  <Override PartName="/xl/charts/chart282.xml" ContentType="application/vnd.openxmlformats-officedocument.drawingml.chart+xml"/>
  <Override PartName="/xl/charts/style282.xml" ContentType="application/vnd.ms-office.chartstyle+xml"/>
  <Override PartName="/xl/charts/colors282.xml" ContentType="application/vnd.ms-office.chartcolorstyle+xml"/>
  <Override PartName="/xl/theme/themeOverride282.xml" ContentType="application/vnd.openxmlformats-officedocument.themeOverride+xml"/>
  <Override PartName="/xl/charts/chart283.xml" ContentType="application/vnd.openxmlformats-officedocument.drawingml.chart+xml"/>
  <Override PartName="/xl/charts/style283.xml" ContentType="application/vnd.ms-office.chartstyle+xml"/>
  <Override PartName="/xl/charts/colors283.xml" ContentType="application/vnd.ms-office.chartcolorstyle+xml"/>
  <Override PartName="/xl/theme/themeOverride283.xml" ContentType="application/vnd.openxmlformats-officedocument.themeOverride+xml"/>
  <Override PartName="/xl/charts/chart284.xml" ContentType="application/vnd.openxmlformats-officedocument.drawingml.chart+xml"/>
  <Override PartName="/xl/charts/style284.xml" ContentType="application/vnd.ms-office.chartstyle+xml"/>
  <Override PartName="/xl/charts/colors284.xml" ContentType="application/vnd.ms-office.chartcolorstyle+xml"/>
  <Override PartName="/xl/theme/themeOverride284.xml" ContentType="application/vnd.openxmlformats-officedocument.themeOverride+xml"/>
  <Override PartName="/xl/charts/chart285.xml" ContentType="application/vnd.openxmlformats-officedocument.drawingml.chart+xml"/>
  <Override PartName="/xl/charts/style285.xml" ContentType="application/vnd.ms-office.chartstyle+xml"/>
  <Override PartName="/xl/charts/colors285.xml" ContentType="application/vnd.ms-office.chartcolorstyle+xml"/>
  <Override PartName="/xl/theme/themeOverride285.xml" ContentType="application/vnd.openxmlformats-officedocument.themeOverride+xml"/>
  <Override PartName="/xl/charts/chart286.xml" ContentType="application/vnd.openxmlformats-officedocument.drawingml.chart+xml"/>
  <Override PartName="/xl/charts/style286.xml" ContentType="application/vnd.ms-office.chartstyle+xml"/>
  <Override PartName="/xl/charts/colors286.xml" ContentType="application/vnd.ms-office.chartcolorstyle+xml"/>
  <Override PartName="/xl/theme/themeOverride286.xml" ContentType="application/vnd.openxmlformats-officedocument.themeOverride+xml"/>
  <Override PartName="/xl/charts/chart287.xml" ContentType="application/vnd.openxmlformats-officedocument.drawingml.chart+xml"/>
  <Override PartName="/xl/charts/style287.xml" ContentType="application/vnd.ms-office.chartstyle+xml"/>
  <Override PartName="/xl/charts/colors287.xml" ContentType="application/vnd.ms-office.chartcolorstyle+xml"/>
  <Override PartName="/xl/theme/themeOverride287.xml" ContentType="application/vnd.openxmlformats-officedocument.themeOverride+xml"/>
  <Override PartName="/xl/charts/chart288.xml" ContentType="application/vnd.openxmlformats-officedocument.drawingml.chart+xml"/>
  <Override PartName="/xl/charts/style288.xml" ContentType="application/vnd.ms-office.chartstyle+xml"/>
  <Override PartName="/xl/charts/colors288.xml" ContentType="application/vnd.ms-office.chartcolorstyle+xml"/>
  <Override PartName="/xl/theme/themeOverride288.xml" ContentType="application/vnd.openxmlformats-officedocument.themeOverride+xml"/>
  <Override PartName="/xl/charts/chart289.xml" ContentType="application/vnd.openxmlformats-officedocument.drawingml.chart+xml"/>
  <Override PartName="/xl/charts/style289.xml" ContentType="application/vnd.ms-office.chartstyle+xml"/>
  <Override PartName="/xl/charts/colors289.xml" ContentType="application/vnd.ms-office.chartcolorstyle+xml"/>
  <Override PartName="/xl/theme/themeOverride289.xml" ContentType="application/vnd.openxmlformats-officedocument.themeOverride+xml"/>
  <Override PartName="/xl/charts/chart290.xml" ContentType="application/vnd.openxmlformats-officedocument.drawingml.chart+xml"/>
  <Override PartName="/xl/charts/style290.xml" ContentType="application/vnd.ms-office.chartstyle+xml"/>
  <Override PartName="/xl/charts/colors290.xml" ContentType="application/vnd.ms-office.chartcolorstyle+xml"/>
  <Override PartName="/xl/theme/themeOverride290.xml" ContentType="application/vnd.openxmlformats-officedocument.themeOverride+xml"/>
  <Override PartName="/xl/charts/chart291.xml" ContentType="application/vnd.openxmlformats-officedocument.drawingml.chart+xml"/>
  <Override PartName="/xl/charts/style291.xml" ContentType="application/vnd.ms-office.chartstyle+xml"/>
  <Override PartName="/xl/charts/colors291.xml" ContentType="application/vnd.ms-office.chartcolorstyle+xml"/>
  <Override PartName="/xl/theme/themeOverride291.xml" ContentType="application/vnd.openxmlformats-officedocument.themeOverride+xml"/>
  <Override PartName="/xl/charts/chart292.xml" ContentType="application/vnd.openxmlformats-officedocument.drawingml.chart+xml"/>
  <Override PartName="/xl/charts/style292.xml" ContentType="application/vnd.ms-office.chartstyle+xml"/>
  <Override PartName="/xl/charts/colors292.xml" ContentType="application/vnd.ms-office.chartcolorstyle+xml"/>
  <Override PartName="/xl/theme/themeOverride292.xml" ContentType="application/vnd.openxmlformats-officedocument.themeOverride+xml"/>
  <Override PartName="/xl/charts/chart293.xml" ContentType="application/vnd.openxmlformats-officedocument.drawingml.chart+xml"/>
  <Override PartName="/xl/charts/style293.xml" ContentType="application/vnd.ms-office.chartstyle+xml"/>
  <Override PartName="/xl/charts/colors293.xml" ContentType="application/vnd.ms-office.chartcolorstyle+xml"/>
  <Override PartName="/xl/theme/themeOverride293.xml" ContentType="application/vnd.openxmlformats-officedocument.themeOverride+xml"/>
  <Override PartName="/xl/charts/chart294.xml" ContentType="application/vnd.openxmlformats-officedocument.drawingml.chart+xml"/>
  <Override PartName="/xl/charts/style294.xml" ContentType="application/vnd.ms-office.chartstyle+xml"/>
  <Override PartName="/xl/charts/colors294.xml" ContentType="application/vnd.ms-office.chartcolorstyle+xml"/>
  <Override PartName="/xl/theme/themeOverride294.xml" ContentType="application/vnd.openxmlformats-officedocument.themeOverride+xml"/>
  <Override PartName="/xl/charts/chart295.xml" ContentType="application/vnd.openxmlformats-officedocument.drawingml.chart+xml"/>
  <Override PartName="/xl/charts/style295.xml" ContentType="application/vnd.ms-office.chartstyle+xml"/>
  <Override PartName="/xl/charts/colors295.xml" ContentType="application/vnd.ms-office.chartcolorstyle+xml"/>
  <Override PartName="/xl/theme/themeOverride295.xml" ContentType="application/vnd.openxmlformats-officedocument.themeOverride+xml"/>
  <Override PartName="/xl/charts/chart296.xml" ContentType="application/vnd.openxmlformats-officedocument.drawingml.chart+xml"/>
  <Override PartName="/xl/charts/style296.xml" ContentType="application/vnd.ms-office.chartstyle+xml"/>
  <Override PartName="/xl/charts/colors296.xml" ContentType="application/vnd.ms-office.chartcolorstyle+xml"/>
  <Override PartName="/xl/theme/themeOverride296.xml" ContentType="application/vnd.openxmlformats-officedocument.themeOverride+xml"/>
  <Override PartName="/xl/charts/chart297.xml" ContentType="application/vnd.openxmlformats-officedocument.drawingml.chart+xml"/>
  <Override PartName="/xl/charts/style297.xml" ContentType="application/vnd.ms-office.chartstyle+xml"/>
  <Override PartName="/xl/charts/colors297.xml" ContentType="application/vnd.ms-office.chartcolorstyle+xml"/>
  <Override PartName="/xl/theme/themeOverride297.xml" ContentType="application/vnd.openxmlformats-officedocument.themeOverride+xml"/>
  <Override PartName="/xl/drawings/drawing12.xml" ContentType="application/vnd.openxmlformats-officedocument.drawing+xml"/>
  <Override PartName="/xl/charts/chart298.xml" ContentType="application/vnd.openxmlformats-officedocument.drawingml.chart+xml"/>
  <Override PartName="/xl/charts/style298.xml" ContentType="application/vnd.ms-office.chartstyle+xml"/>
  <Override PartName="/xl/charts/colors298.xml" ContentType="application/vnd.ms-office.chartcolorstyle+xml"/>
  <Override PartName="/xl/theme/themeOverride298.xml" ContentType="application/vnd.openxmlformats-officedocument.themeOverride+xml"/>
  <Override PartName="/xl/charts/chart299.xml" ContentType="application/vnd.openxmlformats-officedocument.drawingml.chart+xml"/>
  <Override PartName="/xl/charts/style299.xml" ContentType="application/vnd.ms-office.chartstyle+xml"/>
  <Override PartName="/xl/charts/colors299.xml" ContentType="application/vnd.ms-office.chartcolorstyle+xml"/>
  <Override PartName="/xl/theme/themeOverride299.xml" ContentType="application/vnd.openxmlformats-officedocument.themeOverride+xml"/>
  <Override PartName="/xl/charts/chart300.xml" ContentType="application/vnd.openxmlformats-officedocument.drawingml.chart+xml"/>
  <Override PartName="/xl/charts/style300.xml" ContentType="application/vnd.ms-office.chartstyle+xml"/>
  <Override PartName="/xl/charts/colors300.xml" ContentType="application/vnd.ms-office.chartcolorstyle+xml"/>
  <Override PartName="/xl/theme/themeOverride300.xml" ContentType="application/vnd.openxmlformats-officedocument.themeOverride+xml"/>
  <Override PartName="/xl/charts/chart301.xml" ContentType="application/vnd.openxmlformats-officedocument.drawingml.chart+xml"/>
  <Override PartName="/xl/charts/style301.xml" ContentType="application/vnd.ms-office.chartstyle+xml"/>
  <Override PartName="/xl/charts/colors301.xml" ContentType="application/vnd.ms-office.chartcolorstyle+xml"/>
  <Override PartName="/xl/theme/themeOverride301.xml" ContentType="application/vnd.openxmlformats-officedocument.themeOverride+xml"/>
  <Override PartName="/xl/charts/chart302.xml" ContentType="application/vnd.openxmlformats-officedocument.drawingml.chart+xml"/>
  <Override PartName="/xl/charts/style302.xml" ContentType="application/vnd.ms-office.chartstyle+xml"/>
  <Override PartName="/xl/charts/colors302.xml" ContentType="application/vnd.ms-office.chartcolorstyle+xml"/>
  <Override PartName="/xl/theme/themeOverride302.xml" ContentType="application/vnd.openxmlformats-officedocument.themeOverride+xml"/>
  <Override PartName="/xl/charts/chart303.xml" ContentType="application/vnd.openxmlformats-officedocument.drawingml.chart+xml"/>
  <Override PartName="/xl/charts/style303.xml" ContentType="application/vnd.ms-office.chartstyle+xml"/>
  <Override PartName="/xl/charts/colors303.xml" ContentType="application/vnd.ms-office.chartcolorstyle+xml"/>
  <Override PartName="/xl/theme/themeOverride303.xml" ContentType="application/vnd.openxmlformats-officedocument.themeOverride+xml"/>
  <Override PartName="/xl/charts/chart304.xml" ContentType="application/vnd.openxmlformats-officedocument.drawingml.chart+xml"/>
  <Override PartName="/xl/charts/style304.xml" ContentType="application/vnd.ms-office.chartstyle+xml"/>
  <Override PartName="/xl/charts/colors304.xml" ContentType="application/vnd.ms-office.chartcolorstyle+xml"/>
  <Override PartName="/xl/theme/themeOverride304.xml" ContentType="application/vnd.openxmlformats-officedocument.themeOverride+xml"/>
  <Override PartName="/xl/charts/chart305.xml" ContentType="application/vnd.openxmlformats-officedocument.drawingml.chart+xml"/>
  <Override PartName="/xl/charts/style305.xml" ContentType="application/vnd.ms-office.chartstyle+xml"/>
  <Override PartName="/xl/charts/colors305.xml" ContentType="application/vnd.ms-office.chartcolorstyle+xml"/>
  <Override PartName="/xl/theme/themeOverride305.xml" ContentType="application/vnd.openxmlformats-officedocument.themeOverride+xml"/>
  <Override PartName="/xl/charts/chart306.xml" ContentType="application/vnd.openxmlformats-officedocument.drawingml.chart+xml"/>
  <Override PartName="/xl/charts/style306.xml" ContentType="application/vnd.ms-office.chartstyle+xml"/>
  <Override PartName="/xl/charts/colors306.xml" ContentType="application/vnd.ms-office.chartcolorstyle+xml"/>
  <Override PartName="/xl/theme/themeOverride306.xml" ContentType="application/vnd.openxmlformats-officedocument.themeOverride+xml"/>
  <Override PartName="/xl/charts/chart307.xml" ContentType="application/vnd.openxmlformats-officedocument.drawingml.chart+xml"/>
  <Override PartName="/xl/charts/style307.xml" ContentType="application/vnd.ms-office.chartstyle+xml"/>
  <Override PartName="/xl/charts/colors307.xml" ContentType="application/vnd.ms-office.chartcolorstyle+xml"/>
  <Override PartName="/xl/theme/themeOverride307.xml" ContentType="application/vnd.openxmlformats-officedocument.themeOverride+xml"/>
  <Override PartName="/xl/charts/chart308.xml" ContentType="application/vnd.openxmlformats-officedocument.drawingml.chart+xml"/>
  <Override PartName="/xl/charts/style308.xml" ContentType="application/vnd.ms-office.chartstyle+xml"/>
  <Override PartName="/xl/charts/colors308.xml" ContentType="application/vnd.ms-office.chartcolorstyle+xml"/>
  <Override PartName="/xl/theme/themeOverride308.xml" ContentType="application/vnd.openxmlformats-officedocument.themeOverride+xml"/>
  <Override PartName="/xl/charts/chart309.xml" ContentType="application/vnd.openxmlformats-officedocument.drawingml.chart+xml"/>
  <Override PartName="/xl/charts/style309.xml" ContentType="application/vnd.ms-office.chartstyle+xml"/>
  <Override PartName="/xl/charts/colors309.xml" ContentType="application/vnd.ms-office.chartcolorstyle+xml"/>
  <Override PartName="/xl/theme/themeOverride309.xml" ContentType="application/vnd.openxmlformats-officedocument.themeOverride+xml"/>
  <Override PartName="/xl/charts/chart310.xml" ContentType="application/vnd.openxmlformats-officedocument.drawingml.chart+xml"/>
  <Override PartName="/xl/charts/style310.xml" ContentType="application/vnd.ms-office.chartstyle+xml"/>
  <Override PartName="/xl/charts/colors310.xml" ContentType="application/vnd.ms-office.chartcolorstyle+xml"/>
  <Override PartName="/xl/theme/themeOverride310.xml" ContentType="application/vnd.openxmlformats-officedocument.themeOverride+xml"/>
  <Override PartName="/xl/charts/chart311.xml" ContentType="application/vnd.openxmlformats-officedocument.drawingml.chart+xml"/>
  <Override PartName="/xl/charts/style311.xml" ContentType="application/vnd.ms-office.chartstyle+xml"/>
  <Override PartName="/xl/charts/colors311.xml" ContentType="application/vnd.ms-office.chartcolorstyle+xml"/>
  <Override PartName="/xl/theme/themeOverride311.xml" ContentType="application/vnd.openxmlformats-officedocument.themeOverride+xml"/>
  <Override PartName="/xl/charts/chart312.xml" ContentType="application/vnd.openxmlformats-officedocument.drawingml.chart+xml"/>
  <Override PartName="/xl/charts/style312.xml" ContentType="application/vnd.ms-office.chartstyle+xml"/>
  <Override PartName="/xl/charts/colors312.xml" ContentType="application/vnd.ms-office.chartcolorstyle+xml"/>
  <Override PartName="/xl/theme/themeOverride312.xml" ContentType="application/vnd.openxmlformats-officedocument.themeOverride+xml"/>
  <Override PartName="/xl/charts/chart313.xml" ContentType="application/vnd.openxmlformats-officedocument.drawingml.chart+xml"/>
  <Override PartName="/xl/charts/style313.xml" ContentType="application/vnd.ms-office.chartstyle+xml"/>
  <Override PartName="/xl/charts/colors313.xml" ContentType="application/vnd.ms-office.chartcolorstyle+xml"/>
  <Override PartName="/xl/theme/themeOverride313.xml" ContentType="application/vnd.openxmlformats-officedocument.themeOverride+xml"/>
  <Override PartName="/xl/charts/chart314.xml" ContentType="application/vnd.openxmlformats-officedocument.drawingml.chart+xml"/>
  <Override PartName="/xl/charts/style314.xml" ContentType="application/vnd.ms-office.chartstyle+xml"/>
  <Override PartName="/xl/charts/colors314.xml" ContentType="application/vnd.ms-office.chartcolorstyle+xml"/>
  <Override PartName="/xl/theme/themeOverride314.xml" ContentType="application/vnd.openxmlformats-officedocument.themeOverride+xml"/>
  <Override PartName="/xl/charts/chart315.xml" ContentType="application/vnd.openxmlformats-officedocument.drawingml.chart+xml"/>
  <Override PartName="/xl/charts/style315.xml" ContentType="application/vnd.ms-office.chartstyle+xml"/>
  <Override PartName="/xl/charts/colors315.xml" ContentType="application/vnd.ms-office.chartcolorstyle+xml"/>
  <Override PartName="/xl/theme/themeOverride315.xml" ContentType="application/vnd.openxmlformats-officedocument.themeOverride+xml"/>
  <Override PartName="/xl/charts/chart316.xml" ContentType="application/vnd.openxmlformats-officedocument.drawingml.chart+xml"/>
  <Override PartName="/xl/charts/style316.xml" ContentType="application/vnd.ms-office.chartstyle+xml"/>
  <Override PartName="/xl/charts/colors316.xml" ContentType="application/vnd.ms-office.chartcolorstyle+xml"/>
  <Override PartName="/xl/theme/themeOverride316.xml" ContentType="application/vnd.openxmlformats-officedocument.themeOverride+xml"/>
  <Override PartName="/xl/charts/chart317.xml" ContentType="application/vnd.openxmlformats-officedocument.drawingml.chart+xml"/>
  <Override PartName="/xl/charts/style317.xml" ContentType="application/vnd.ms-office.chartstyle+xml"/>
  <Override PartName="/xl/charts/colors317.xml" ContentType="application/vnd.ms-office.chartcolorstyle+xml"/>
  <Override PartName="/xl/theme/themeOverride317.xml" ContentType="application/vnd.openxmlformats-officedocument.themeOverride+xml"/>
  <Override PartName="/xl/charts/chart318.xml" ContentType="application/vnd.openxmlformats-officedocument.drawingml.chart+xml"/>
  <Override PartName="/xl/charts/style318.xml" ContentType="application/vnd.ms-office.chartstyle+xml"/>
  <Override PartName="/xl/charts/colors318.xml" ContentType="application/vnd.ms-office.chartcolorstyle+xml"/>
  <Override PartName="/xl/theme/themeOverride318.xml" ContentType="application/vnd.openxmlformats-officedocument.themeOverride+xml"/>
  <Override PartName="/xl/charts/chart319.xml" ContentType="application/vnd.openxmlformats-officedocument.drawingml.chart+xml"/>
  <Override PartName="/xl/charts/style319.xml" ContentType="application/vnd.ms-office.chartstyle+xml"/>
  <Override PartName="/xl/charts/colors319.xml" ContentType="application/vnd.ms-office.chartcolorstyle+xml"/>
  <Override PartName="/xl/theme/themeOverride319.xml" ContentType="application/vnd.openxmlformats-officedocument.themeOverride+xml"/>
  <Override PartName="/xl/charts/chart320.xml" ContentType="application/vnd.openxmlformats-officedocument.drawingml.chart+xml"/>
  <Override PartName="/xl/charts/style320.xml" ContentType="application/vnd.ms-office.chartstyle+xml"/>
  <Override PartName="/xl/charts/colors320.xml" ContentType="application/vnd.ms-office.chartcolorstyle+xml"/>
  <Override PartName="/xl/theme/themeOverride320.xml" ContentType="application/vnd.openxmlformats-officedocument.themeOverride+xml"/>
  <Override PartName="/xl/charts/chart321.xml" ContentType="application/vnd.openxmlformats-officedocument.drawingml.chart+xml"/>
  <Override PartName="/xl/charts/style321.xml" ContentType="application/vnd.ms-office.chartstyle+xml"/>
  <Override PartName="/xl/charts/colors321.xml" ContentType="application/vnd.ms-office.chartcolorstyle+xml"/>
  <Override PartName="/xl/theme/themeOverride321.xml" ContentType="application/vnd.openxmlformats-officedocument.themeOverride+xml"/>
  <Override PartName="/xl/charts/chart322.xml" ContentType="application/vnd.openxmlformats-officedocument.drawingml.chart+xml"/>
  <Override PartName="/xl/charts/style322.xml" ContentType="application/vnd.ms-office.chartstyle+xml"/>
  <Override PartName="/xl/charts/colors322.xml" ContentType="application/vnd.ms-office.chartcolorstyle+xml"/>
  <Override PartName="/xl/theme/themeOverride322.xml" ContentType="application/vnd.openxmlformats-officedocument.themeOverride+xml"/>
  <Override PartName="/xl/charts/chart323.xml" ContentType="application/vnd.openxmlformats-officedocument.drawingml.chart+xml"/>
  <Override PartName="/xl/charts/style323.xml" ContentType="application/vnd.ms-office.chartstyle+xml"/>
  <Override PartName="/xl/charts/colors323.xml" ContentType="application/vnd.ms-office.chartcolorstyle+xml"/>
  <Override PartName="/xl/theme/themeOverride323.xml" ContentType="application/vnd.openxmlformats-officedocument.themeOverride+xml"/>
  <Override PartName="/xl/charts/chart324.xml" ContentType="application/vnd.openxmlformats-officedocument.drawingml.chart+xml"/>
  <Override PartName="/xl/charts/style324.xml" ContentType="application/vnd.ms-office.chartstyle+xml"/>
  <Override PartName="/xl/charts/colors324.xml" ContentType="application/vnd.ms-office.chartcolorstyle+xml"/>
  <Override PartName="/xl/theme/themeOverride324.xml" ContentType="application/vnd.openxmlformats-officedocument.themeOverride+xml"/>
  <Override PartName="/xl/drawings/drawing13.xml" ContentType="application/vnd.openxmlformats-officedocument.drawing+xml"/>
  <Override PartName="/xl/charts/chart325.xml" ContentType="application/vnd.openxmlformats-officedocument.drawingml.chart+xml"/>
  <Override PartName="/xl/charts/style325.xml" ContentType="application/vnd.ms-office.chartstyle+xml"/>
  <Override PartName="/xl/charts/colors325.xml" ContentType="application/vnd.ms-office.chartcolorstyle+xml"/>
  <Override PartName="/xl/theme/themeOverride325.xml" ContentType="application/vnd.openxmlformats-officedocument.themeOverride+xml"/>
  <Override PartName="/xl/charts/chart326.xml" ContentType="application/vnd.openxmlformats-officedocument.drawingml.chart+xml"/>
  <Override PartName="/xl/charts/style326.xml" ContentType="application/vnd.ms-office.chartstyle+xml"/>
  <Override PartName="/xl/charts/colors326.xml" ContentType="application/vnd.ms-office.chartcolorstyle+xml"/>
  <Override PartName="/xl/theme/themeOverride326.xml" ContentType="application/vnd.openxmlformats-officedocument.themeOverride+xml"/>
  <Override PartName="/xl/charts/chart327.xml" ContentType="application/vnd.openxmlformats-officedocument.drawingml.chart+xml"/>
  <Override PartName="/xl/charts/style327.xml" ContentType="application/vnd.ms-office.chartstyle+xml"/>
  <Override PartName="/xl/charts/colors327.xml" ContentType="application/vnd.ms-office.chartcolorstyle+xml"/>
  <Override PartName="/xl/theme/themeOverride327.xml" ContentType="application/vnd.openxmlformats-officedocument.themeOverride+xml"/>
  <Override PartName="/xl/charts/chart328.xml" ContentType="application/vnd.openxmlformats-officedocument.drawingml.chart+xml"/>
  <Override PartName="/xl/charts/style328.xml" ContentType="application/vnd.ms-office.chartstyle+xml"/>
  <Override PartName="/xl/charts/colors328.xml" ContentType="application/vnd.ms-office.chartcolorstyle+xml"/>
  <Override PartName="/xl/theme/themeOverride328.xml" ContentType="application/vnd.openxmlformats-officedocument.themeOverride+xml"/>
  <Override PartName="/xl/charts/chart329.xml" ContentType="application/vnd.openxmlformats-officedocument.drawingml.chart+xml"/>
  <Override PartName="/xl/charts/style329.xml" ContentType="application/vnd.ms-office.chartstyle+xml"/>
  <Override PartName="/xl/charts/colors329.xml" ContentType="application/vnd.ms-office.chartcolorstyle+xml"/>
  <Override PartName="/xl/theme/themeOverride329.xml" ContentType="application/vnd.openxmlformats-officedocument.themeOverride+xml"/>
  <Override PartName="/xl/charts/chart330.xml" ContentType="application/vnd.openxmlformats-officedocument.drawingml.chart+xml"/>
  <Override PartName="/xl/charts/style330.xml" ContentType="application/vnd.ms-office.chartstyle+xml"/>
  <Override PartName="/xl/charts/colors330.xml" ContentType="application/vnd.ms-office.chartcolorstyle+xml"/>
  <Override PartName="/xl/theme/themeOverride330.xml" ContentType="application/vnd.openxmlformats-officedocument.themeOverride+xml"/>
  <Override PartName="/xl/charts/chart331.xml" ContentType="application/vnd.openxmlformats-officedocument.drawingml.chart+xml"/>
  <Override PartName="/xl/charts/style331.xml" ContentType="application/vnd.ms-office.chartstyle+xml"/>
  <Override PartName="/xl/charts/colors331.xml" ContentType="application/vnd.ms-office.chartcolorstyle+xml"/>
  <Override PartName="/xl/theme/themeOverride331.xml" ContentType="application/vnd.openxmlformats-officedocument.themeOverride+xml"/>
  <Override PartName="/xl/charts/chart332.xml" ContentType="application/vnd.openxmlformats-officedocument.drawingml.chart+xml"/>
  <Override PartName="/xl/charts/style332.xml" ContentType="application/vnd.ms-office.chartstyle+xml"/>
  <Override PartName="/xl/charts/colors332.xml" ContentType="application/vnd.ms-office.chartcolorstyle+xml"/>
  <Override PartName="/xl/theme/themeOverride332.xml" ContentType="application/vnd.openxmlformats-officedocument.themeOverride+xml"/>
  <Override PartName="/xl/charts/chart333.xml" ContentType="application/vnd.openxmlformats-officedocument.drawingml.chart+xml"/>
  <Override PartName="/xl/charts/style333.xml" ContentType="application/vnd.ms-office.chartstyle+xml"/>
  <Override PartName="/xl/charts/colors333.xml" ContentType="application/vnd.ms-office.chartcolorstyle+xml"/>
  <Override PartName="/xl/theme/themeOverride333.xml" ContentType="application/vnd.openxmlformats-officedocument.themeOverride+xml"/>
  <Override PartName="/xl/charts/chart334.xml" ContentType="application/vnd.openxmlformats-officedocument.drawingml.chart+xml"/>
  <Override PartName="/xl/charts/style334.xml" ContentType="application/vnd.ms-office.chartstyle+xml"/>
  <Override PartName="/xl/charts/colors334.xml" ContentType="application/vnd.ms-office.chartcolorstyle+xml"/>
  <Override PartName="/xl/theme/themeOverride334.xml" ContentType="application/vnd.openxmlformats-officedocument.themeOverride+xml"/>
  <Override PartName="/xl/charts/chart335.xml" ContentType="application/vnd.openxmlformats-officedocument.drawingml.chart+xml"/>
  <Override PartName="/xl/charts/style335.xml" ContentType="application/vnd.ms-office.chartstyle+xml"/>
  <Override PartName="/xl/charts/colors335.xml" ContentType="application/vnd.ms-office.chartcolorstyle+xml"/>
  <Override PartName="/xl/theme/themeOverride335.xml" ContentType="application/vnd.openxmlformats-officedocument.themeOverride+xml"/>
  <Override PartName="/xl/charts/chart336.xml" ContentType="application/vnd.openxmlformats-officedocument.drawingml.chart+xml"/>
  <Override PartName="/xl/charts/style336.xml" ContentType="application/vnd.ms-office.chartstyle+xml"/>
  <Override PartName="/xl/charts/colors336.xml" ContentType="application/vnd.ms-office.chartcolorstyle+xml"/>
  <Override PartName="/xl/theme/themeOverride336.xml" ContentType="application/vnd.openxmlformats-officedocument.themeOverride+xml"/>
  <Override PartName="/xl/charts/chart337.xml" ContentType="application/vnd.openxmlformats-officedocument.drawingml.chart+xml"/>
  <Override PartName="/xl/charts/style337.xml" ContentType="application/vnd.ms-office.chartstyle+xml"/>
  <Override PartName="/xl/charts/colors337.xml" ContentType="application/vnd.ms-office.chartcolorstyle+xml"/>
  <Override PartName="/xl/theme/themeOverride337.xml" ContentType="application/vnd.openxmlformats-officedocument.themeOverride+xml"/>
  <Override PartName="/xl/charts/chart338.xml" ContentType="application/vnd.openxmlformats-officedocument.drawingml.chart+xml"/>
  <Override PartName="/xl/charts/style338.xml" ContentType="application/vnd.ms-office.chartstyle+xml"/>
  <Override PartName="/xl/charts/colors338.xml" ContentType="application/vnd.ms-office.chartcolorstyle+xml"/>
  <Override PartName="/xl/theme/themeOverride338.xml" ContentType="application/vnd.openxmlformats-officedocument.themeOverride+xml"/>
  <Override PartName="/xl/charts/chart339.xml" ContentType="application/vnd.openxmlformats-officedocument.drawingml.chart+xml"/>
  <Override PartName="/xl/charts/style339.xml" ContentType="application/vnd.ms-office.chartstyle+xml"/>
  <Override PartName="/xl/charts/colors339.xml" ContentType="application/vnd.ms-office.chartcolorstyle+xml"/>
  <Override PartName="/xl/theme/themeOverride339.xml" ContentType="application/vnd.openxmlformats-officedocument.themeOverride+xml"/>
  <Override PartName="/xl/charts/chart340.xml" ContentType="application/vnd.openxmlformats-officedocument.drawingml.chart+xml"/>
  <Override PartName="/xl/charts/style340.xml" ContentType="application/vnd.ms-office.chartstyle+xml"/>
  <Override PartName="/xl/charts/colors340.xml" ContentType="application/vnd.ms-office.chartcolorstyle+xml"/>
  <Override PartName="/xl/theme/themeOverride340.xml" ContentType="application/vnd.openxmlformats-officedocument.themeOverride+xml"/>
  <Override PartName="/xl/charts/chart341.xml" ContentType="application/vnd.openxmlformats-officedocument.drawingml.chart+xml"/>
  <Override PartName="/xl/charts/style341.xml" ContentType="application/vnd.ms-office.chartstyle+xml"/>
  <Override PartName="/xl/charts/colors341.xml" ContentType="application/vnd.ms-office.chartcolorstyle+xml"/>
  <Override PartName="/xl/theme/themeOverride341.xml" ContentType="application/vnd.openxmlformats-officedocument.themeOverride+xml"/>
  <Override PartName="/xl/charts/chart342.xml" ContentType="application/vnd.openxmlformats-officedocument.drawingml.chart+xml"/>
  <Override PartName="/xl/charts/style342.xml" ContentType="application/vnd.ms-office.chartstyle+xml"/>
  <Override PartName="/xl/charts/colors342.xml" ContentType="application/vnd.ms-office.chartcolorstyle+xml"/>
  <Override PartName="/xl/theme/themeOverride342.xml" ContentType="application/vnd.openxmlformats-officedocument.themeOverride+xml"/>
  <Override PartName="/xl/charts/chart343.xml" ContentType="application/vnd.openxmlformats-officedocument.drawingml.chart+xml"/>
  <Override PartName="/xl/charts/style343.xml" ContentType="application/vnd.ms-office.chartstyle+xml"/>
  <Override PartName="/xl/charts/colors343.xml" ContentType="application/vnd.ms-office.chartcolorstyle+xml"/>
  <Override PartName="/xl/theme/themeOverride343.xml" ContentType="application/vnd.openxmlformats-officedocument.themeOverride+xml"/>
  <Override PartName="/xl/charts/chart344.xml" ContentType="application/vnd.openxmlformats-officedocument.drawingml.chart+xml"/>
  <Override PartName="/xl/charts/style344.xml" ContentType="application/vnd.ms-office.chartstyle+xml"/>
  <Override PartName="/xl/charts/colors344.xml" ContentType="application/vnd.ms-office.chartcolorstyle+xml"/>
  <Override PartName="/xl/theme/themeOverride344.xml" ContentType="application/vnd.openxmlformats-officedocument.themeOverride+xml"/>
  <Override PartName="/xl/charts/chart345.xml" ContentType="application/vnd.openxmlformats-officedocument.drawingml.chart+xml"/>
  <Override PartName="/xl/charts/style345.xml" ContentType="application/vnd.ms-office.chartstyle+xml"/>
  <Override PartName="/xl/charts/colors345.xml" ContentType="application/vnd.ms-office.chartcolorstyle+xml"/>
  <Override PartName="/xl/theme/themeOverride345.xml" ContentType="application/vnd.openxmlformats-officedocument.themeOverride+xml"/>
  <Override PartName="/xl/charts/chart346.xml" ContentType="application/vnd.openxmlformats-officedocument.drawingml.chart+xml"/>
  <Override PartName="/xl/charts/style346.xml" ContentType="application/vnd.ms-office.chartstyle+xml"/>
  <Override PartName="/xl/charts/colors346.xml" ContentType="application/vnd.ms-office.chartcolorstyle+xml"/>
  <Override PartName="/xl/theme/themeOverride346.xml" ContentType="application/vnd.openxmlformats-officedocument.themeOverride+xml"/>
  <Override PartName="/xl/charts/chart347.xml" ContentType="application/vnd.openxmlformats-officedocument.drawingml.chart+xml"/>
  <Override PartName="/xl/charts/style347.xml" ContentType="application/vnd.ms-office.chartstyle+xml"/>
  <Override PartName="/xl/charts/colors347.xml" ContentType="application/vnd.ms-office.chartcolorstyle+xml"/>
  <Override PartName="/xl/theme/themeOverride347.xml" ContentType="application/vnd.openxmlformats-officedocument.themeOverride+xml"/>
  <Override PartName="/xl/charts/chart348.xml" ContentType="application/vnd.openxmlformats-officedocument.drawingml.chart+xml"/>
  <Override PartName="/xl/charts/style348.xml" ContentType="application/vnd.ms-office.chartstyle+xml"/>
  <Override PartName="/xl/charts/colors348.xml" ContentType="application/vnd.ms-office.chartcolorstyle+xml"/>
  <Override PartName="/xl/theme/themeOverride348.xml" ContentType="application/vnd.openxmlformats-officedocument.themeOverride+xml"/>
  <Override PartName="/xl/charts/chart349.xml" ContentType="application/vnd.openxmlformats-officedocument.drawingml.chart+xml"/>
  <Override PartName="/xl/charts/style349.xml" ContentType="application/vnd.ms-office.chartstyle+xml"/>
  <Override PartName="/xl/charts/colors349.xml" ContentType="application/vnd.ms-office.chartcolorstyle+xml"/>
  <Override PartName="/xl/theme/themeOverride349.xml" ContentType="application/vnd.openxmlformats-officedocument.themeOverride+xml"/>
  <Override PartName="/xl/charts/chart350.xml" ContentType="application/vnd.openxmlformats-officedocument.drawingml.chart+xml"/>
  <Override PartName="/xl/charts/style350.xml" ContentType="application/vnd.ms-office.chartstyle+xml"/>
  <Override PartName="/xl/charts/colors350.xml" ContentType="application/vnd.ms-office.chartcolorstyle+xml"/>
  <Override PartName="/xl/theme/themeOverride350.xml" ContentType="application/vnd.openxmlformats-officedocument.themeOverride+xml"/>
  <Override PartName="/xl/charts/chart351.xml" ContentType="application/vnd.openxmlformats-officedocument.drawingml.chart+xml"/>
  <Override PartName="/xl/charts/style351.xml" ContentType="application/vnd.ms-office.chartstyle+xml"/>
  <Override PartName="/xl/charts/colors351.xml" ContentType="application/vnd.ms-office.chartcolorstyle+xml"/>
  <Override PartName="/xl/theme/themeOverride351.xml" ContentType="application/vnd.openxmlformats-officedocument.themeOverride+xml"/>
  <Override PartName="/xl/drawings/drawing14.xml" ContentType="application/vnd.openxmlformats-officedocument.drawing+xml"/>
  <Override PartName="/xl/charts/chart352.xml" ContentType="application/vnd.openxmlformats-officedocument.drawingml.chart+xml"/>
  <Override PartName="/xl/charts/style352.xml" ContentType="application/vnd.ms-office.chartstyle+xml"/>
  <Override PartName="/xl/charts/colors352.xml" ContentType="application/vnd.ms-office.chartcolorstyle+xml"/>
  <Override PartName="/xl/theme/themeOverride352.xml" ContentType="application/vnd.openxmlformats-officedocument.themeOverride+xml"/>
  <Override PartName="/xl/charts/chart353.xml" ContentType="application/vnd.openxmlformats-officedocument.drawingml.chart+xml"/>
  <Override PartName="/xl/charts/style353.xml" ContentType="application/vnd.ms-office.chartstyle+xml"/>
  <Override PartName="/xl/charts/colors353.xml" ContentType="application/vnd.ms-office.chartcolorstyle+xml"/>
  <Override PartName="/xl/theme/themeOverride353.xml" ContentType="application/vnd.openxmlformats-officedocument.themeOverride+xml"/>
  <Override PartName="/xl/charts/chart354.xml" ContentType="application/vnd.openxmlformats-officedocument.drawingml.chart+xml"/>
  <Override PartName="/xl/charts/style354.xml" ContentType="application/vnd.ms-office.chartstyle+xml"/>
  <Override PartName="/xl/charts/colors354.xml" ContentType="application/vnd.ms-office.chartcolorstyle+xml"/>
  <Override PartName="/xl/theme/themeOverride354.xml" ContentType="application/vnd.openxmlformats-officedocument.themeOverride+xml"/>
  <Override PartName="/xl/charts/chart355.xml" ContentType="application/vnd.openxmlformats-officedocument.drawingml.chart+xml"/>
  <Override PartName="/xl/charts/style355.xml" ContentType="application/vnd.ms-office.chartstyle+xml"/>
  <Override PartName="/xl/charts/colors355.xml" ContentType="application/vnd.ms-office.chartcolorstyle+xml"/>
  <Override PartName="/xl/theme/themeOverride355.xml" ContentType="application/vnd.openxmlformats-officedocument.themeOverride+xml"/>
  <Override PartName="/xl/charts/chart356.xml" ContentType="application/vnd.openxmlformats-officedocument.drawingml.chart+xml"/>
  <Override PartName="/xl/charts/style356.xml" ContentType="application/vnd.ms-office.chartstyle+xml"/>
  <Override PartName="/xl/charts/colors356.xml" ContentType="application/vnd.ms-office.chartcolorstyle+xml"/>
  <Override PartName="/xl/theme/themeOverride356.xml" ContentType="application/vnd.openxmlformats-officedocument.themeOverride+xml"/>
  <Override PartName="/xl/charts/chart357.xml" ContentType="application/vnd.openxmlformats-officedocument.drawingml.chart+xml"/>
  <Override PartName="/xl/charts/style357.xml" ContentType="application/vnd.ms-office.chartstyle+xml"/>
  <Override PartName="/xl/charts/colors357.xml" ContentType="application/vnd.ms-office.chartcolorstyle+xml"/>
  <Override PartName="/xl/theme/themeOverride357.xml" ContentType="application/vnd.openxmlformats-officedocument.themeOverride+xml"/>
  <Override PartName="/xl/charts/chart358.xml" ContentType="application/vnd.openxmlformats-officedocument.drawingml.chart+xml"/>
  <Override PartName="/xl/charts/style358.xml" ContentType="application/vnd.ms-office.chartstyle+xml"/>
  <Override PartName="/xl/charts/colors358.xml" ContentType="application/vnd.ms-office.chartcolorstyle+xml"/>
  <Override PartName="/xl/theme/themeOverride358.xml" ContentType="application/vnd.openxmlformats-officedocument.themeOverride+xml"/>
  <Override PartName="/xl/charts/chart359.xml" ContentType="application/vnd.openxmlformats-officedocument.drawingml.chart+xml"/>
  <Override PartName="/xl/charts/style359.xml" ContentType="application/vnd.ms-office.chartstyle+xml"/>
  <Override PartName="/xl/charts/colors359.xml" ContentType="application/vnd.ms-office.chartcolorstyle+xml"/>
  <Override PartName="/xl/theme/themeOverride359.xml" ContentType="application/vnd.openxmlformats-officedocument.themeOverride+xml"/>
  <Override PartName="/xl/charts/chart360.xml" ContentType="application/vnd.openxmlformats-officedocument.drawingml.chart+xml"/>
  <Override PartName="/xl/charts/style360.xml" ContentType="application/vnd.ms-office.chartstyle+xml"/>
  <Override PartName="/xl/charts/colors360.xml" ContentType="application/vnd.ms-office.chartcolorstyle+xml"/>
  <Override PartName="/xl/theme/themeOverride360.xml" ContentType="application/vnd.openxmlformats-officedocument.themeOverride+xml"/>
  <Override PartName="/xl/charts/chart361.xml" ContentType="application/vnd.openxmlformats-officedocument.drawingml.chart+xml"/>
  <Override PartName="/xl/charts/style361.xml" ContentType="application/vnd.ms-office.chartstyle+xml"/>
  <Override PartName="/xl/charts/colors361.xml" ContentType="application/vnd.ms-office.chartcolorstyle+xml"/>
  <Override PartName="/xl/theme/themeOverride361.xml" ContentType="application/vnd.openxmlformats-officedocument.themeOverride+xml"/>
  <Override PartName="/xl/charts/chart362.xml" ContentType="application/vnd.openxmlformats-officedocument.drawingml.chart+xml"/>
  <Override PartName="/xl/charts/style362.xml" ContentType="application/vnd.ms-office.chartstyle+xml"/>
  <Override PartName="/xl/charts/colors362.xml" ContentType="application/vnd.ms-office.chartcolorstyle+xml"/>
  <Override PartName="/xl/theme/themeOverride362.xml" ContentType="application/vnd.openxmlformats-officedocument.themeOverride+xml"/>
  <Override PartName="/xl/charts/chart363.xml" ContentType="application/vnd.openxmlformats-officedocument.drawingml.chart+xml"/>
  <Override PartName="/xl/charts/style363.xml" ContentType="application/vnd.ms-office.chartstyle+xml"/>
  <Override PartName="/xl/charts/colors363.xml" ContentType="application/vnd.ms-office.chartcolorstyle+xml"/>
  <Override PartName="/xl/theme/themeOverride363.xml" ContentType="application/vnd.openxmlformats-officedocument.themeOverride+xml"/>
  <Override PartName="/xl/charts/chart364.xml" ContentType="application/vnd.openxmlformats-officedocument.drawingml.chart+xml"/>
  <Override PartName="/xl/charts/style364.xml" ContentType="application/vnd.ms-office.chartstyle+xml"/>
  <Override PartName="/xl/charts/colors364.xml" ContentType="application/vnd.ms-office.chartcolorstyle+xml"/>
  <Override PartName="/xl/theme/themeOverride364.xml" ContentType="application/vnd.openxmlformats-officedocument.themeOverride+xml"/>
  <Override PartName="/xl/charts/chart365.xml" ContentType="application/vnd.openxmlformats-officedocument.drawingml.chart+xml"/>
  <Override PartName="/xl/charts/style365.xml" ContentType="application/vnd.ms-office.chartstyle+xml"/>
  <Override PartName="/xl/charts/colors365.xml" ContentType="application/vnd.ms-office.chartcolorstyle+xml"/>
  <Override PartName="/xl/theme/themeOverride365.xml" ContentType="application/vnd.openxmlformats-officedocument.themeOverride+xml"/>
  <Override PartName="/xl/charts/chart366.xml" ContentType="application/vnd.openxmlformats-officedocument.drawingml.chart+xml"/>
  <Override PartName="/xl/charts/style366.xml" ContentType="application/vnd.ms-office.chartstyle+xml"/>
  <Override PartName="/xl/charts/colors366.xml" ContentType="application/vnd.ms-office.chartcolorstyle+xml"/>
  <Override PartName="/xl/theme/themeOverride366.xml" ContentType="application/vnd.openxmlformats-officedocument.themeOverride+xml"/>
  <Override PartName="/xl/charts/chart367.xml" ContentType="application/vnd.openxmlformats-officedocument.drawingml.chart+xml"/>
  <Override PartName="/xl/charts/style367.xml" ContentType="application/vnd.ms-office.chartstyle+xml"/>
  <Override PartName="/xl/charts/colors367.xml" ContentType="application/vnd.ms-office.chartcolorstyle+xml"/>
  <Override PartName="/xl/theme/themeOverride367.xml" ContentType="application/vnd.openxmlformats-officedocument.themeOverride+xml"/>
  <Override PartName="/xl/charts/chart368.xml" ContentType="application/vnd.openxmlformats-officedocument.drawingml.chart+xml"/>
  <Override PartName="/xl/charts/style368.xml" ContentType="application/vnd.ms-office.chartstyle+xml"/>
  <Override PartName="/xl/charts/colors368.xml" ContentType="application/vnd.ms-office.chartcolorstyle+xml"/>
  <Override PartName="/xl/theme/themeOverride368.xml" ContentType="application/vnd.openxmlformats-officedocument.themeOverride+xml"/>
  <Override PartName="/xl/charts/chart369.xml" ContentType="application/vnd.openxmlformats-officedocument.drawingml.chart+xml"/>
  <Override PartName="/xl/charts/style369.xml" ContentType="application/vnd.ms-office.chartstyle+xml"/>
  <Override PartName="/xl/charts/colors369.xml" ContentType="application/vnd.ms-office.chartcolorstyle+xml"/>
  <Override PartName="/xl/theme/themeOverride369.xml" ContentType="application/vnd.openxmlformats-officedocument.themeOverride+xml"/>
  <Override PartName="/xl/charts/chart370.xml" ContentType="application/vnd.openxmlformats-officedocument.drawingml.chart+xml"/>
  <Override PartName="/xl/charts/style370.xml" ContentType="application/vnd.ms-office.chartstyle+xml"/>
  <Override PartName="/xl/charts/colors370.xml" ContentType="application/vnd.ms-office.chartcolorstyle+xml"/>
  <Override PartName="/xl/theme/themeOverride370.xml" ContentType="application/vnd.openxmlformats-officedocument.themeOverride+xml"/>
  <Override PartName="/xl/charts/chart371.xml" ContentType="application/vnd.openxmlformats-officedocument.drawingml.chart+xml"/>
  <Override PartName="/xl/charts/style371.xml" ContentType="application/vnd.ms-office.chartstyle+xml"/>
  <Override PartName="/xl/charts/colors371.xml" ContentType="application/vnd.ms-office.chartcolorstyle+xml"/>
  <Override PartName="/xl/theme/themeOverride371.xml" ContentType="application/vnd.openxmlformats-officedocument.themeOverride+xml"/>
  <Override PartName="/xl/charts/chart372.xml" ContentType="application/vnd.openxmlformats-officedocument.drawingml.chart+xml"/>
  <Override PartName="/xl/charts/style372.xml" ContentType="application/vnd.ms-office.chartstyle+xml"/>
  <Override PartName="/xl/charts/colors372.xml" ContentType="application/vnd.ms-office.chartcolorstyle+xml"/>
  <Override PartName="/xl/theme/themeOverride372.xml" ContentType="application/vnd.openxmlformats-officedocument.themeOverride+xml"/>
  <Override PartName="/xl/charts/chart373.xml" ContentType="application/vnd.openxmlformats-officedocument.drawingml.chart+xml"/>
  <Override PartName="/xl/charts/style373.xml" ContentType="application/vnd.ms-office.chartstyle+xml"/>
  <Override PartName="/xl/charts/colors373.xml" ContentType="application/vnd.ms-office.chartcolorstyle+xml"/>
  <Override PartName="/xl/theme/themeOverride373.xml" ContentType="application/vnd.openxmlformats-officedocument.themeOverride+xml"/>
  <Override PartName="/xl/charts/chart374.xml" ContentType="application/vnd.openxmlformats-officedocument.drawingml.chart+xml"/>
  <Override PartName="/xl/charts/style374.xml" ContentType="application/vnd.ms-office.chartstyle+xml"/>
  <Override PartName="/xl/charts/colors374.xml" ContentType="application/vnd.ms-office.chartcolorstyle+xml"/>
  <Override PartName="/xl/theme/themeOverride374.xml" ContentType="application/vnd.openxmlformats-officedocument.themeOverride+xml"/>
  <Override PartName="/xl/charts/chart375.xml" ContentType="application/vnd.openxmlformats-officedocument.drawingml.chart+xml"/>
  <Override PartName="/xl/charts/style375.xml" ContentType="application/vnd.ms-office.chartstyle+xml"/>
  <Override PartName="/xl/charts/colors375.xml" ContentType="application/vnd.ms-office.chartcolorstyle+xml"/>
  <Override PartName="/xl/theme/themeOverride375.xml" ContentType="application/vnd.openxmlformats-officedocument.themeOverride+xml"/>
  <Override PartName="/xl/charts/chart376.xml" ContentType="application/vnd.openxmlformats-officedocument.drawingml.chart+xml"/>
  <Override PartName="/xl/charts/style376.xml" ContentType="application/vnd.ms-office.chartstyle+xml"/>
  <Override PartName="/xl/charts/colors376.xml" ContentType="application/vnd.ms-office.chartcolorstyle+xml"/>
  <Override PartName="/xl/theme/themeOverride376.xml" ContentType="application/vnd.openxmlformats-officedocument.themeOverride+xml"/>
  <Override PartName="/xl/charts/chart377.xml" ContentType="application/vnd.openxmlformats-officedocument.drawingml.chart+xml"/>
  <Override PartName="/xl/charts/style377.xml" ContentType="application/vnd.ms-office.chartstyle+xml"/>
  <Override PartName="/xl/charts/colors377.xml" ContentType="application/vnd.ms-office.chartcolorstyle+xml"/>
  <Override PartName="/xl/theme/themeOverride377.xml" ContentType="application/vnd.openxmlformats-officedocument.themeOverride+xml"/>
  <Override PartName="/xl/charts/chart378.xml" ContentType="application/vnd.openxmlformats-officedocument.drawingml.chart+xml"/>
  <Override PartName="/xl/charts/style378.xml" ContentType="application/vnd.ms-office.chartstyle+xml"/>
  <Override PartName="/xl/charts/colors378.xml" ContentType="application/vnd.ms-office.chartcolorstyle+xml"/>
  <Override PartName="/xl/theme/themeOverride378.xml" ContentType="application/vnd.openxmlformats-officedocument.themeOverride+xml"/>
  <Override PartName="/xl/drawings/drawing15.xml" ContentType="application/vnd.openxmlformats-officedocument.drawing+xml"/>
  <Override PartName="/xl/charts/chart379.xml" ContentType="application/vnd.openxmlformats-officedocument.drawingml.chart+xml"/>
  <Override PartName="/xl/charts/style379.xml" ContentType="application/vnd.ms-office.chartstyle+xml"/>
  <Override PartName="/xl/charts/colors379.xml" ContentType="application/vnd.ms-office.chartcolorstyle+xml"/>
  <Override PartName="/xl/theme/themeOverride379.xml" ContentType="application/vnd.openxmlformats-officedocument.themeOverride+xml"/>
  <Override PartName="/xl/charts/chart380.xml" ContentType="application/vnd.openxmlformats-officedocument.drawingml.chart+xml"/>
  <Override PartName="/xl/charts/style380.xml" ContentType="application/vnd.ms-office.chartstyle+xml"/>
  <Override PartName="/xl/charts/colors380.xml" ContentType="application/vnd.ms-office.chartcolorstyle+xml"/>
  <Override PartName="/xl/theme/themeOverride380.xml" ContentType="application/vnd.openxmlformats-officedocument.themeOverride+xml"/>
  <Override PartName="/xl/charts/chart381.xml" ContentType="application/vnd.openxmlformats-officedocument.drawingml.chart+xml"/>
  <Override PartName="/xl/charts/style381.xml" ContentType="application/vnd.ms-office.chartstyle+xml"/>
  <Override PartName="/xl/charts/colors381.xml" ContentType="application/vnd.ms-office.chartcolorstyle+xml"/>
  <Override PartName="/xl/theme/themeOverride381.xml" ContentType="application/vnd.openxmlformats-officedocument.themeOverride+xml"/>
  <Override PartName="/xl/charts/chart382.xml" ContentType="application/vnd.openxmlformats-officedocument.drawingml.chart+xml"/>
  <Override PartName="/xl/charts/style382.xml" ContentType="application/vnd.ms-office.chartstyle+xml"/>
  <Override PartName="/xl/charts/colors382.xml" ContentType="application/vnd.ms-office.chartcolorstyle+xml"/>
  <Override PartName="/xl/theme/themeOverride382.xml" ContentType="application/vnd.openxmlformats-officedocument.themeOverride+xml"/>
  <Override PartName="/xl/charts/chart383.xml" ContentType="application/vnd.openxmlformats-officedocument.drawingml.chart+xml"/>
  <Override PartName="/xl/charts/style383.xml" ContentType="application/vnd.ms-office.chartstyle+xml"/>
  <Override PartName="/xl/charts/colors383.xml" ContentType="application/vnd.ms-office.chartcolorstyle+xml"/>
  <Override PartName="/xl/theme/themeOverride383.xml" ContentType="application/vnd.openxmlformats-officedocument.themeOverride+xml"/>
  <Override PartName="/xl/charts/chart384.xml" ContentType="application/vnd.openxmlformats-officedocument.drawingml.chart+xml"/>
  <Override PartName="/xl/charts/style384.xml" ContentType="application/vnd.ms-office.chartstyle+xml"/>
  <Override PartName="/xl/charts/colors384.xml" ContentType="application/vnd.ms-office.chartcolorstyle+xml"/>
  <Override PartName="/xl/theme/themeOverride384.xml" ContentType="application/vnd.openxmlformats-officedocument.themeOverride+xml"/>
  <Override PartName="/xl/charts/chart385.xml" ContentType="application/vnd.openxmlformats-officedocument.drawingml.chart+xml"/>
  <Override PartName="/xl/charts/style385.xml" ContentType="application/vnd.ms-office.chartstyle+xml"/>
  <Override PartName="/xl/charts/colors385.xml" ContentType="application/vnd.ms-office.chartcolorstyle+xml"/>
  <Override PartName="/xl/theme/themeOverride385.xml" ContentType="application/vnd.openxmlformats-officedocument.themeOverride+xml"/>
  <Override PartName="/xl/charts/chart386.xml" ContentType="application/vnd.openxmlformats-officedocument.drawingml.chart+xml"/>
  <Override PartName="/xl/charts/style386.xml" ContentType="application/vnd.ms-office.chartstyle+xml"/>
  <Override PartName="/xl/charts/colors386.xml" ContentType="application/vnd.ms-office.chartcolorstyle+xml"/>
  <Override PartName="/xl/theme/themeOverride386.xml" ContentType="application/vnd.openxmlformats-officedocument.themeOverride+xml"/>
  <Override PartName="/xl/charts/chart387.xml" ContentType="application/vnd.openxmlformats-officedocument.drawingml.chart+xml"/>
  <Override PartName="/xl/charts/style387.xml" ContentType="application/vnd.ms-office.chartstyle+xml"/>
  <Override PartName="/xl/charts/colors387.xml" ContentType="application/vnd.ms-office.chartcolorstyle+xml"/>
  <Override PartName="/xl/theme/themeOverride387.xml" ContentType="application/vnd.openxmlformats-officedocument.themeOverride+xml"/>
  <Override PartName="/xl/charts/chart388.xml" ContentType="application/vnd.openxmlformats-officedocument.drawingml.chart+xml"/>
  <Override PartName="/xl/charts/style388.xml" ContentType="application/vnd.ms-office.chartstyle+xml"/>
  <Override PartName="/xl/charts/colors388.xml" ContentType="application/vnd.ms-office.chartcolorstyle+xml"/>
  <Override PartName="/xl/theme/themeOverride388.xml" ContentType="application/vnd.openxmlformats-officedocument.themeOverride+xml"/>
  <Override PartName="/xl/charts/chart389.xml" ContentType="application/vnd.openxmlformats-officedocument.drawingml.chart+xml"/>
  <Override PartName="/xl/charts/style389.xml" ContentType="application/vnd.ms-office.chartstyle+xml"/>
  <Override PartName="/xl/charts/colors389.xml" ContentType="application/vnd.ms-office.chartcolorstyle+xml"/>
  <Override PartName="/xl/theme/themeOverride389.xml" ContentType="application/vnd.openxmlformats-officedocument.themeOverride+xml"/>
  <Override PartName="/xl/charts/chart390.xml" ContentType="application/vnd.openxmlformats-officedocument.drawingml.chart+xml"/>
  <Override PartName="/xl/charts/style390.xml" ContentType="application/vnd.ms-office.chartstyle+xml"/>
  <Override PartName="/xl/charts/colors390.xml" ContentType="application/vnd.ms-office.chartcolorstyle+xml"/>
  <Override PartName="/xl/theme/themeOverride390.xml" ContentType="application/vnd.openxmlformats-officedocument.themeOverride+xml"/>
  <Override PartName="/xl/charts/chart391.xml" ContentType="application/vnd.openxmlformats-officedocument.drawingml.chart+xml"/>
  <Override PartName="/xl/charts/style391.xml" ContentType="application/vnd.ms-office.chartstyle+xml"/>
  <Override PartName="/xl/charts/colors391.xml" ContentType="application/vnd.ms-office.chartcolorstyle+xml"/>
  <Override PartName="/xl/theme/themeOverride391.xml" ContentType="application/vnd.openxmlformats-officedocument.themeOverride+xml"/>
  <Override PartName="/xl/charts/chart392.xml" ContentType="application/vnd.openxmlformats-officedocument.drawingml.chart+xml"/>
  <Override PartName="/xl/charts/style392.xml" ContentType="application/vnd.ms-office.chartstyle+xml"/>
  <Override PartName="/xl/charts/colors392.xml" ContentType="application/vnd.ms-office.chartcolorstyle+xml"/>
  <Override PartName="/xl/theme/themeOverride392.xml" ContentType="application/vnd.openxmlformats-officedocument.themeOverride+xml"/>
  <Override PartName="/xl/charts/chart393.xml" ContentType="application/vnd.openxmlformats-officedocument.drawingml.chart+xml"/>
  <Override PartName="/xl/charts/style393.xml" ContentType="application/vnd.ms-office.chartstyle+xml"/>
  <Override PartName="/xl/charts/colors393.xml" ContentType="application/vnd.ms-office.chartcolorstyle+xml"/>
  <Override PartName="/xl/theme/themeOverride393.xml" ContentType="application/vnd.openxmlformats-officedocument.themeOverride+xml"/>
  <Override PartName="/xl/charts/chart394.xml" ContentType="application/vnd.openxmlformats-officedocument.drawingml.chart+xml"/>
  <Override PartName="/xl/charts/style394.xml" ContentType="application/vnd.ms-office.chartstyle+xml"/>
  <Override PartName="/xl/charts/colors394.xml" ContentType="application/vnd.ms-office.chartcolorstyle+xml"/>
  <Override PartName="/xl/theme/themeOverride394.xml" ContentType="application/vnd.openxmlformats-officedocument.themeOverride+xml"/>
  <Override PartName="/xl/charts/chart395.xml" ContentType="application/vnd.openxmlformats-officedocument.drawingml.chart+xml"/>
  <Override PartName="/xl/charts/style395.xml" ContentType="application/vnd.ms-office.chartstyle+xml"/>
  <Override PartName="/xl/charts/colors395.xml" ContentType="application/vnd.ms-office.chartcolorstyle+xml"/>
  <Override PartName="/xl/theme/themeOverride395.xml" ContentType="application/vnd.openxmlformats-officedocument.themeOverride+xml"/>
  <Override PartName="/xl/charts/chart396.xml" ContentType="application/vnd.openxmlformats-officedocument.drawingml.chart+xml"/>
  <Override PartName="/xl/charts/style396.xml" ContentType="application/vnd.ms-office.chartstyle+xml"/>
  <Override PartName="/xl/charts/colors396.xml" ContentType="application/vnd.ms-office.chartcolorstyle+xml"/>
  <Override PartName="/xl/theme/themeOverride396.xml" ContentType="application/vnd.openxmlformats-officedocument.themeOverride+xml"/>
  <Override PartName="/xl/charts/chart397.xml" ContentType="application/vnd.openxmlformats-officedocument.drawingml.chart+xml"/>
  <Override PartName="/xl/charts/style397.xml" ContentType="application/vnd.ms-office.chartstyle+xml"/>
  <Override PartName="/xl/charts/colors397.xml" ContentType="application/vnd.ms-office.chartcolorstyle+xml"/>
  <Override PartName="/xl/theme/themeOverride397.xml" ContentType="application/vnd.openxmlformats-officedocument.themeOverride+xml"/>
  <Override PartName="/xl/charts/chart398.xml" ContentType="application/vnd.openxmlformats-officedocument.drawingml.chart+xml"/>
  <Override PartName="/xl/charts/style398.xml" ContentType="application/vnd.ms-office.chartstyle+xml"/>
  <Override PartName="/xl/charts/colors398.xml" ContentType="application/vnd.ms-office.chartcolorstyle+xml"/>
  <Override PartName="/xl/theme/themeOverride398.xml" ContentType="application/vnd.openxmlformats-officedocument.themeOverride+xml"/>
  <Override PartName="/xl/charts/chart399.xml" ContentType="application/vnd.openxmlformats-officedocument.drawingml.chart+xml"/>
  <Override PartName="/xl/charts/style399.xml" ContentType="application/vnd.ms-office.chartstyle+xml"/>
  <Override PartName="/xl/charts/colors399.xml" ContentType="application/vnd.ms-office.chartcolorstyle+xml"/>
  <Override PartName="/xl/theme/themeOverride399.xml" ContentType="application/vnd.openxmlformats-officedocument.themeOverride+xml"/>
  <Override PartName="/xl/charts/chart400.xml" ContentType="application/vnd.openxmlformats-officedocument.drawingml.chart+xml"/>
  <Override PartName="/xl/charts/style400.xml" ContentType="application/vnd.ms-office.chartstyle+xml"/>
  <Override PartName="/xl/charts/colors400.xml" ContentType="application/vnd.ms-office.chartcolorstyle+xml"/>
  <Override PartName="/xl/theme/themeOverride400.xml" ContentType="application/vnd.openxmlformats-officedocument.themeOverride+xml"/>
  <Override PartName="/xl/charts/chart401.xml" ContentType="application/vnd.openxmlformats-officedocument.drawingml.chart+xml"/>
  <Override PartName="/xl/charts/style401.xml" ContentType="application/vnd.ms-office.chartstyle+xml"/>
  <Override PartName="/xl/charts/colors401.xml" ContentType="application/vnd.ms-office.chartcolorstyle+xml"/>
  <Override PartName="/xl/theme/themeOverride401.xml" ContentType="application/vnd.openxmlformats-officedocument.themeOverride+xml"/>
  <Override PartName="/xl/charts/chart402.xml" ContentType="application/vnd.openxmlformats-officedocument.drawingml.chart+xml"/>
  <Override PartName="/xl/charts/style402.xml" ContentType="application/vnd.ms-office.chartstyle+xml"/>
  <Override PartName="/xl/charts/colors402.xml" ContentType="application/vnd.ms-office.chartcolorstyle+xml"/>
  <Override PartName="/xl/theme/themeOverride402.xml" ContentType="application/vnd.openxmlformats-officedocument.themeOverride+xml"/>
  <Override PartName="/xl/charts/chart403.xml" ContentType="application/vnd.openxmlformats-officedocument.drawingml.chart+xml"/>
  <Override PartName="/xl/charts/style403.xml" ContentType="application/vnd.ms-office.chartstyle+xml"/>
  <Override PartName="/xl/charts/colors403.xml" ContentType="application/vnd.ms-office.chartcolorstyle+xml"/>
  <Override PartName="/xl/theme/themeOverride403.xml" ContentType="application/vnd.openxmlformats-officedocument.themeOverride+xml"/>
  <Override PartName="/xl/charts/chart404.xml" ContentType="application/vnd.openxmlformats-officedocument.drawingml.chart+xml"/>
  <Override PartName="/xl/charts/style404.xml" ContentType="application/vnd.ms-office.chartstyle+xml"/>
  <Override PartName="/xl/charts/colors404.xml" ContentType="application/vnd.ms-office.chartcolorstyle+xml"/>
  <Override PartName="/xl/theme/themeOverride404.xml" ContentType="application/vnd.openxmlformats-officedocument.themeOverride+xml"/>
  <Override PartName="/xl/charts/chart405.xml" ContentType="application/vnd.openxmlformats-officedocument.drawingml.chart+xml"/>
  <Override PartName="/xl/charts/style405.xml" ContentType="application/vnd.ms-office.chartstyle+xml"/>
  <Override PartName="/xl/charts/colors405.xml" ContentType="application/vnd.ms-office.chartcolorstyle+xml"/>
  <Override PartName="/xl/theme/themeOverride405.xml" ContentType="application/vnd.openxmlformats-officedocument.themeOverride+xml"/>
  <Override PartName="/xl/drawings/drawing16.xml" ContentType="application/vnd.openxmlformats-officedocument.drawing+xml"/>
  <Override PartName="/xl/charts/chart406.xml" ContentType="application/vnd.openxmlformats-officedocument.drawingml.chart+xml"/>
  <Override PartName="/xl/charts/style406.xml" ContentType="application/vnd.ms-office.chartstyle+xml"/>
  <Override PartName="/xl/charts/colors406.xml" ContentType="application/vnd.ms-office.chartcolorstyle+xml"/>
  <Override PartName="/xl/theme/themeOverride406.xml" ContentType="application/vnd.openxmlformats-officedocument.themeOverride+xml"/>
  <Override PartName="/xl/charts/chart407.xml" ContentType="application/vnd.openxmlformats-officedocument.drawingml.chart+xml"/>
  <Override PartName="/xl/charts/style407.xml" ContentType="application/vnd.ms-office.chartstyle+xml"/>
  <Override PartName="/xl/charts/colors407.xml" ContentType="application/vnd.ms-office.chartcolorstyle+xml"/>
  <Override PartName="/xl/theme/themeOverride407.xml" ContentType="application/vnd.openxmlformats-officedocument.themeOverride+xml"/>
  <Override PartName="/xl/charts/chart408.xml" ContentType="application/vnd.openxmlformats-officedocument.drawingml.chart+xml"/>
  <Override PartName="/xl/charts/style408.xml" ContentType="application/vnd.ms-office.chartstyle+xml"/>
  <Override PartName="/xl/charts/colors408.xml" ContentType="application/vnd.ms-office.chartcolorstyle+xml"/>
  <Override PartName="/xl/theme/themeOverride408.xml" ContentType="application/vnd.openxmlformats-officedocument.themeOverride+xml"/>
  <Override PartName="/xl/charts/chart409.xml" ContentType="application/vnd.openxmlformats-officedocument.drawingml.chart+xml"/>
  <Override PartName="/xl/charts/style409.xml" ContentType="application/vnd.ms-office.chartstyle+xml"/>
  <Override PartName="/xl/charts/colors409.xml" ContentType="application/vnd.ms-office.chartcolorstyle+xml"/>
  <Override PartName="/xl/theme/themeOverride409.xml" ContentType="application/vnd.openxmlformats-officedocument.themeOverride+xml"/>
  <Override PartName="/xl/charts/chart410.xml" ContentType="application/vnd.openxmlformats-officedocument.drawingml.chart+xml"/>
  <Override PartName="/xl/charts/style410.xml" ContentType="application/vnd.ms-office.chartstyle+xml"/>
  <Override PartName="/xl/charts/colors410.xml" ContentType="application/vnd.ms-office.chartcolorstyle+xml"/>
  <Override PartName="/xl/theme/themeOverride410.xml" ContentType="application/vnd.openxmlformats-officedocument.themeOverride+xml"/>
  <Override PartName="/xl/charts/chart411.xml" ContentType="application/vnd.openxmlformats-officedocument.drawingml.chart+xml"/>
  <Override PartName="/xl/charts/style411.xml" ContentType="application/vnd.ms-office.chartstyle+xml"/>
  <Override PartName="/xl/charts/colors411.xml" ContentType="application/vnd.ms-office.chartcolorstyle+xml"/>
  <Override PartName="/xl/theme/themeOverride411.xml" ContentType="application/vnd.openxmlformats-officedocument.themeOverride+xml"/>
  <Override PartName="/xl/charts/chart412.xml" ContentType="application/vnd.openxmlformats-officedocument.drawingml.chart+xml"/>
  <Override PartName="/xl/charts/style412.xml" ContentType="application/vnd.ms-office.chartstyle+xml"/>
  <Override PartName="/xl/charts/colors412.xml" ContentType="application/vnd.ms-office.chartcolorstyle+xml"/>
  <Override PartName="/xl/theme/themeOverride412.xml" ContentType="application/vnd.openxmlformats-officedocument.themeOverride+xml"/>
  <Override PartName="/xl/charts/chart413.xml" ContentType="application/vnd.openxmlformats-officedocument.drawingml.chart+xml"/>
  <Override PartName="/xl/charts/style413.xml" ContentType="application/vnd.ms-office.chartstyle+xml"/>
  <Override PartName="/xl/charts/colors413.xml" ContentType="application/vnd.ms-office.chartcolorstyle+xml"/>
  <Override PartName="/xl/theme/themeOverride413.xml" ContentType="application/vnd.openxmlformats-officedocument.themeOverride+xml"/>
  <Override PartName="/xl/charts/chart414.xml" ContentType="application/vnd.openxmlformats-officedocument.drawingml.chart+xml"/>
  <Override PartName="/xl/charts/style414.xml" ContentType="application/vnd.ms-office.chartstyle+xml"/>
  <Override PartName="/xl/charts/colors414.xml" ContentType="application/vnd.ms-office.chartcolorstyle+xml"/>
  <Override PartName="/xl/theme/themeOverride414.xml" ContentType="application/vnd.openxmlformats-officedocument.themeOverride+xml"/>
  <Override PartName="/xl/charts/chart415.xml" ContentType="application/vnd.openxmlformats-officedocument.drawingml.chart+xml"/>
  <Override PartName="/xl/charts/style415.xml" ContentType="application/vnd.ms-office.chartstyle+xml"/>
  <Override PartName="/xl/charts/colors415.xml" ContentType="application/vnd.ms-office.chartcolorstyle+xml"/>
  <Override PartName="/xl/theme/themeOverride415.xml" ContentType="application/vnd.openxmlformats-officedocument.themeOverride+xml"/>
  <Override PartName="/xl/charts/chart416.xml" ContentType="application/vnd.openxmlformats-officedocument.drawingml.chart+xml"/>
  <Override PartName="/xl/charts/style416.xml" ContentType="application/vnd.ms-office.chartstyle+xml"/>
  <Override PartName="/xl/charts/colors416.xml" ContentType="application/vnd.ms-office.chartcolorstyle+xml"/>
  <Override PartName="/xl/theme/themeOverride416.xml" ContentType="application/vnd.openxmlformats-officedocument.themeOverride+xml"/>
  <Override PartName="/xl/charts/chart417.xml" ContentType="application/vnd.openxmlformats-officedocument.drawingml.chart+xml"/>
  <Override PartName="/xl/charts/style417.xml" ContentType="application/vnd.ms-office.chartstyle+xml"/>
  <Override PartName="/xl/charts/colors417.xml" ContentType="application/vnd.ms-office.chartcolorstyle+xml"/>
  <Override PartName="/xl/theme/themeOverride417.xml" ContentType="application/vnd.openxmlformats-officedocument.themeOverride+xml"/>
  <Override PartName="/xl/charts/chart418.xml" ContentType="application/vnd.openxmlformats-officedocument.drawingml.chart+xml"/>
  <Override PartName="/xl/charts/style418.xml" ContentType="application/vnd.ms-office.chartstyle+xml"/>
  <Override PartName="/xl/charts/colors418.xml" ContentType="application/vnd.ms-office.chartcolorstyle+xml"/>
  <Override PartName="/xl/theme/themeOverride418.xml" ContentType="application/vnd.openxmlformats-officedocument.themeOverride+xml"/>
  <Override PartName="/xl/charts/chart419.xml" ContentType="application/vnd.openxmlformats-officedocument.drawingml.chart+xml"/>
  <Override PartName="/xl/charts/style419.xml" ContentType="application/vnd.ms-office.chartstyle+xml"/>
  <Override PartName="/xl/charts/colors419.xml" ContentType="application/vnd.ms-office.chartcolorstyle+xml"/>
  <Override PartName="/xl/theme/themeOverride419.xml" ContentType="application/vnd.openxmlformats-officedocument.themeOverride+xml"/>
  <Override PartName="/xl/charts/chart420.xml" ContentType="application/vnd.openxmlformats-officedocument.drawingml.chart+xml"/>
  <Override PartName="/xl/charts/style420.xml" ContentType="application/vnd.ms-office.chartstyle+xml"/>
  <Override PartName="/xl/charts/colors420.xml" ContentType="application/vnd.ms-office.chartcolorstyle+xml"/>
  <Override PartName="/xl/theme/themeOverride420.xml" ContentType="application/vnd.openxmlformats-officedocument.themeOverride+xml"/>
  <Override PartName="/xl/charts/chart421.xml" ContentType="application/vnd.openxmlformats-officedocument.drawingml.chart+xml"/>
  <Override PartName="/xl/charts/style421.xml" ContentType="application/vnd.ms-office.chartstyle+xml"/>
  <Override PartName="/xl/charts/colors421.xml" ContentType="application/vnd.ms-office.chartcolorstyle+xml"/>
  <Override PartName="/xl/theme/themeOverride421.xml" ContentType="application/vnd.openxmlformats-officedocument.themeOverride+xml"/>
  <Override PartName="/xl/charts/chart422.xml" ContentType="application/vnd.openxmlformats-officedocument.drawingml.chart+xml"/>
  <Override PartName="/xl/charts/style422.xml" ContentType="application/vnd.ms-office.chartstyle+xml"/>
  <Override PartName="/xl/charts/colors422.xml" ContentType="application/vnd.ms-office.chartcolorstyle+xml"/>
  <Override PartName="/xl/theme/themeOverride422.xml" ContentType="application/vnd.openxmlformats-officedocument.themeOverride+xml"/>
  <Override PartName="/xl/charts/chart423.xml" ContentType="application/vnd.openxmlformats-officedocument.drawingml.chart+xml"/>
  <Override PartName="/xl/charts/style423.xml" ContentType="application/vnd.ms-office.chartstyle+xml"/>
  <Override PartName="/xl/charts/colors423.xml" ContentType="application/vnd.ms-office.chartcolorstyle+xml"/>
  <Override PartName="/xl/theme/themeOverride423.xml" ContentType="application/vnd.openxmlformats-officedocument.themeOverride+xml"/>
  <Override PartName="/xl/charts/chart424.xml" ContentType="application/vnd.openxmlformats-officedocument.drawingml.chart+xml"/>
  <Override PartName="/xl/charts/style424.xml" ContentType="application/vnd.ms-office.chartstyle+xml"/>
  <Override PartName="/xl/charts/colors424.xml" ContentType="application/vnd.ms-office.chartcolorstyle+xml"/>
  <Override PartName="/xl/theme/themeOverride424.xml" ContentType="application/vnd.openxmlformats-officedocument.themeOverride+xml"/>
  <Override PartName="/xl/charts/chart425.xml" ContentType="application/vnd.openxmlformats-officedocument.drawingml.chart+xml"/>
  <Override PartName="/xl/charts/style425.xml" ContentType="application/vnd.ms-office.chartstyle+xml"/>
  <Override PartName="/xl/charts/colors425.xml" ContentType="application/vnd.ms-office.chartcolorstyle+xml"/>
  <Override PartName="/xl/theme/themeOverride425.xml" ContentType="application/vnd.openxmlformats-officedocument.themeOverride+xml"/>
  <Override PartName="/xl/charts/chart426.xml" ContentType="application/vnd.openxmlformats-officedocument.drawingml.chart+xml"/>
  <Override PartName="/xl/charts/style426.xml" ContentType="application/vnd.ms-office.chartstyle+xml"/>
  <Override PartName="/xl/charts/colors426.xml" ContentType="application/vnd.ms-office.chartcolorstyle+xml"/>
  <Override PartName="/xl/theme/themeOverride426.xml" ContentType="application/vnd.openxmlformats-officedocument.themeOverride+xml"/>
  <Override PartName="/xl/charts/chart427.xml" ContentType="application/vnd.openxmlformats-officedocument.drawingml.chart+xml"/>
  <Override PartName="/xl/charts/style427.xml" ContentType="application/vnd.ms-office.chartstyle+xml"/>
  <Override PartName="/xl/charts/colors427.xml" ContentType="application/vnd.ms-office.chartcolorstyle+xml"/>
  <Override PartName="/xl/theme/themeOverride427.xml" ContentType="application/vnd.openxmlformats-officedocument.themeOverride+xml"/>
  <Override PartName="/xl/charts/chart428.xml" ContentType="application/vnd.openxmlformats-officedocument.drawingml.chart+xml"/>
  <Override PartName="/xl/charts/style428.xml" ContentType="application/vnd.ms-office.chartstyle+xml"/>
  <Override PartName="/xl/charts/colors428.xml" ContentType="application/vnd.ms-office.chartcolorstyle+xml"/>
  <Override PartName="/xl/theme/themeOverride428.xml" ContentType="application/vnd.openxmlformats-officedocument.themeOverride+xml"/>
  <Override PartName="/xl/charts/chart429.xml" ContentType="application/vnd.openxmlformats-officedocument.drawingml.chart+xml"/>
  <Override PartName="/xl/charts/style429.xml" ContentType="application/vnd.ms-office.chartstyle+xml"/>
  <Override PartName="/xl/charts/colors429.xml" ContentType="application/vnd.ms-office.chartcolorstyle+xml"/>
  <Override PartName="/xl/theme/themeOverride429.xml" ContentType="application/vnd.openxmlformats-officedocument.themeOverride+xml"/>
  <Override PartName="/xl/charts/chart430.xml" ContentType="application/vnd.openxmlformats-officedocument.drawingml.chart+xml"/>
  <Override PartName="/xl/charts/style430.xml" ContentType="application/vnd.ms-office.chartstyle+xml"/>
  <Override PartName="/xl/charts/colors430.xml" ContentType="application/vnd.ms-office.chartcolorstyle+xml"/>
  <Override PartName="/xl/theme/themeOverride430.xml" ContentType="application/vnd.openxmlformats-officedocument.themeOverride+xml"/>
  <Override PartName="/xl/charts/chart431.xml" ContentType="application/vnd.openxmlformats-officedocument.drawingml.chart+xml"/>
  <Override PartName="/xl/charts/style431.xml" ContentType="application/vnd.ms-office.chartstyle+xml"/>
  <Override PartName="/xl/charts/colors431.xml" ContentType="application/vnd.ms-office.chartcolorstyle+xml"/>
  <Override PartName="/xl/theme/themeOverride431.xml" ContentType="application/vnd.openxmlformats-officedocument.themeOverride+xml"/>
  <Override PartName="/xl/charts/chart432.xml" ContentType="application/vnd.openxmlformats-officedocument.drawingml.chart+xml"/>
  <Override PartName="/xl/charts/style432.xml" ContentType="application/vnd.ms-office.chartstyle+xml"/>
  <Override PartName="/xl/charts/colors432.xml" ContentType="application/vnd.ms-office.chartcolorstyle+xml"/>
  <Override PartName="/xl/theme/themeOverride432.xml" ContentType="application/vnd.openxmlformats-officedocument.themeOverride+xml"/>
  <Override PartName="/xl/drawings/drawing17.xml" ContentType="application/vnd.openxmlformats-officedocument.drawing+xml"/>
  <Override PartName="/xl/charts/chart433.xml" ContentType="application/vnd.openxmlformats-officedocument.drawingml.chart+xml"/>
  <Override PartName="/xl/charts/style433.xml" ContentType="application/vnd.ms-office.chartstyle+xml"/>
  <Override PartName="/xl/charts/colors433.xml" ContentType="application/vnd.ms-office.chartcolorstyle+xml"/>
  <Override PartName="/xl/theme/themeOverride433.xml" ContentType="application/vnd.openxmlformats-officedocument.themeOverride+xml"/>
  <Override PartName="/xl/charts/chart434.xml" ContentType="application/vnd.openxmlformats-officedocument.drawingml.chart+xml"/>
  <Override PartName="/xl/charts/style434.xml" ContentType="application/vnd.ms-office.chartstyle+xml"/>
  <Override PartName="/xl/charts/colors434.xml" ContentType="application/vnd.ms-office.chartcolorstyle+xml"/>
  <Override PartName="/xl/theme/themeOverride434.xml" ContentType="application/vnd.openxmlformats-officedocument.themeOverride+xml"/>
  <Override PartName="/xl/charts/chart435.xml" ContentType="application/vnd.openxmlformats-officedocument.drawingml.chart+xml"/>
  <Override PartName="/xl/charts/style435.xml" ContentType="application/vnd.ms-office.chartstyle+xml"/>
  <Override PartName="/xl/charts/colors435.xml" ContentType="application/vnd.ms-office.chartcolorstyle+xml"/>
  <Override PartName="/xl/theme/themeOverride435.xml" ContentType="application/vnd.openxmlformats-officedocument.themeOverride+xml"/>
  <Override PartName="/xl/charts/chart436.xml" ContentType="application/vnd.openxmlformats-officedocument.drawingml.chart+xml"/>
  <Override PartName="/xl/charts/style436.xml" ContentType="application/vnd.ms-office.chartstyle+xml"/>
  <Override PartName="/xl/charts/colors436.xml" ContentType="application/vnd.ms-office.chartcolorstyle+xml"/>
  <Override PartName="/xl/theme/themeOverride436.xml" ContentType="application/vnd.openxmlformats-officedocument.themeOverride+xml"/>
  <Override PartName="/xl/charts/chart437.xml" ContentType="application/vnd.openxmlformats-officedocument.drawingml.chart+xml"/>
  <Override PartName="/xl/charts/style437.xml" ContentType="application/vnd.ms-office.chartstyle+xml"/>
  <Override PartName="/xl/charts/colors437.xml" ContentType="application/vnd.ms-office.chartcolorstyle+xml"/>
  <Override PartName="/xl/theme/themeOverride437.xml" ContentType="application/vnd.openxmlformats-officedocument.themeOverride+xml"/>
  <Override PartName="/xl/charts/chart438.xml" ContentType="application/vnd.openxmlformats-officedocument.drawingml.chart+xml"/>
  <Override PartName="/xl/charts/style438.xml" ContentType="application/vnd.ms-office.chartstyle+xml"/>
  <Override PartName="/xl/charts/colors438.xml" ContentType="application/vnd.ms-office.chartcolorstyle+xml"/>
  <Override PartName="/xl/theme/themeOverride438.xml" ContentType="application/vnd.openxmlformats-officedocument.themeOverride+xml"/>
  <Override PartName="/xl/charts/chart439.xml" ContentType="application/vnd.openxmlformats-officedocument.drawingml.chart+xml"/>
  <Override PartName="/xl/charts/style439.xml" ContentType="application/vnd.ms-office.chartstyle+xml"/>
  <Override PartName="/xl/charts/colors439.xml" ContentType="application/vnd.ms-office.chartcolorstyle+xml"/>
  <Override PartName="/xl/theme/themeOverride439.xml" ContentType="application/vnd.openxmlformats-officedocument.themeOverride+xml"/>
  <Override PartName="/xl/charts/chart440.xml" ContentType="application/vnd.openxmlformats-officedocument.drawingml.chart+xml"/>
  <Override PartName="/xl/charts/style440.xml" ContentType="application/vnd.ms-office.chartstyle+xml"/>
  <Override PartName="/xl/charts/colors440.xml" ContentType="application/vnd.ms-office.chartcolorstyle+xml"/>
  <Override PartName="/xl/theme/themeOverride440.xml" ContentType="application/vnd.openxmlformats-officedocument.themeOverride+xml"/>
  <Override PartName="/xl/charts/chart441.xml" ContentType="application/vnd.openxmlformats-officedocument.drawingml.chart+xml"/>
  <Override PartName="/xl/charts/style441.xml" ContentType="application/vnd.ms-office.chartstyle+xml"/>
  <Override PartName="/xl/charts/colors441.xml" ContentType="application/vnd.ms-office.chartcolorstyle+xml"/>
  <Override PartName="/xl/theme/themeOverride441.xml" ContentType="application/vnd.openxmlformats-officedocument.themeOverride+xml"/>
  <Override PartName="/xl/charts/chart442.xml" ContentType="application/vnd.openxmlformats-officedocument.drawingml.chart+xml"/>
  <Override PartName="/xl/charts/style442.xml" ContentType="application/vnd.ms-office.chartstyle+xml"/>
  <Override PartName="/xl/charts/colors442.xml" ContentType="application/vnd.ms-office.chartcolorstyle+xml"/>
  <Override PartName="/xl/theme/themeOverride442.xml" ContentType="application/vnd.openxmlformats-officedocument.themeOverride+xml"/>
  <Override PartName="/xl/charts/chart443.xml" ContentType="application/vnd.openxmlformats-officedocument.drawingml.chart+xml"/>
  <Override PartName="/xl/charts/style443.xml" ContentType="application/vnd.ms-office.chartstyle+xml"/>
  <Override PartName="/xl/charts/colors443.xml" ContentType="application/vnd.ms-office.chartcolorstyle+xml"/>
  <Override PartName="/xl/theme/themeOverride443.xml" ContentType="application/vnd.openxmlformats-officedocument.themeOverride+xml"/>
  <Override PartName="/xl/charts/chart444.xml" ContentType="application/vnd.openxmlformats-officedocument.drawingml.chart+xml"/>
  <Override PartName="/xl/charts/style444.xml" ContentType="application/vnd.ms-office.chartstyle+xml"/>
  <Override PartName="/xl/charts/colors444.xml" ContentType="application/vnd.ms-office.chartcolorstyle+xml"/>
  <Override PartName="/xl/theme/themeOverride444.xml" ContentType="application/vnd.openxmlformats-officedocument.themeOverride+xml"/>
  <Override PartName="/xl/charts/chart445.xml" ContentType="application/vnd.openxmlformats-officedocument.drawingml.chart+xml"/>
  <Override PartName="/xl/charts/style445.xml" ContentType="application/vnd.ms-office.chartstyle+xml"/>
  <Override PartName="/xl/charts/colors445.xml" ContentType="application/vnd.ms-office.chartcolorstyle+xml"/>
  <Override PartName="/xl/theme/themeOverride445.xml" ContentType="application/vnd.openxmlformats-officedocument.themeOverride+xml"/>
  <Override PartName="/xl/charts/chart446.xml" ContentType="application/vnd.openxmlformats-officedocument.drawingml.chart+xml"/>
  <Override PartName="/xl/charts/style446.xml" ContentType="application/vnd.ms-office.chartstyle+xml"/>
  <Override PartName="/xl/charts/colors446.xml" ContentType="application/vnd.ms-office.chartcolorstyle+xml"/>
  <Override PartName="/xl/theme/themeOverride446.xml" ContentType="application/vnd.openxmlformats-officedocument.themeOverride+xml"/>
  <Override PartName="/xl/charts/chart447.xml" ContentType="application/vnd.openxmlformats-officedocument.drawingml.chart+xml"/>
  <Override PartName="/xl/charts/style447.xml" ContentType="application/vnd.ms-office.chartstyle+xml"/>
  <Override PartName="/xl/charts/colors447.xml" ContentType="application/vnd.ms-office.chartcolorstyle+xml"/>
  <Override PartName="/xl/theme/themeOverride447.xml" ContentType="application/vnd.openxmlformats-officedocument.themeOverride+xml"/>
  <Override PartName="/xl/charts/chart448.xml" ContentType="application/vnd.openxmlformats-officedocument.drawingml.chart+xml"/>
  <Override PartName="/xl/charts/style448.xml" ContentType="application/vnd.ms-office.chartstyle+xml"/>
  <Override PartName="/xl/charts/colors448.xml" ContentType="application/vnd.ms-office.chartcolorstyle+xml"/>
  <Override PartName="/xl/theme/themeOverride448.xml" ContentType="application/vnd.openxmlformats-officedocument.themeOverride+xml"/>
  <Override PartName="/xl/charts/chart449.xml" ContentType="application/vnd.openxmlformats-officedocument.drawingml.chart+xml"/>
  <Override PartName="/xl/charts/style449.xml" ContentType="application/vnd.ms-office.chartstyle+xml"/>
  <Override PartName="/xl/charts/colors449.xml" ContentType="application/vnd.ms-office.chartcolorstyle+xml"/>
  <Override PartName="/xl/theme/themeOverride449.xml" ContentType="application/vnd.openxmlformats-officedocument.themeOverride+xml"/>
  <Override PartName="/xl/charts/chart450.xml" ContentType="application/vnd.openxmlformats-officedocument.drawingml.chart+xml"/>
  <Override PartName="/xl/charts/style450.xml" ContentType="application/vnd.ms-office.chartstyle+xml"/>
  <Override PartName="/xl/charts/colors450.xml" ContentType="application/vnd.ms-office.chartcolorstyle+xml"/>
  <Override PartName="/xl/theme/themeOverride450.xml" ContentType="application/vnd.openxmlformats-officedocument.themeOverride+xml"/>
  <Override PartName="/xl/charts/chart451.xml" ContentType="application/vnd.openxmlformats-officedocument.drawingml.chart+xml"/>
  <Override PartName="/xl/charts/style451.xml" ContentType="application/vnd.ms-office.chartstyle+xml"/>
  <Override PartName="/xl/charts/colors451.xml" ContentType="application/vnd.ms-office.chartcolorstyle+xml"/>
  <Override PartName="/xl/theme/themeOverride451.xml" ContentType="application/vnd.openxmlformats-officedocument.themeOverride+xml"/>
  <Override PartName="/xl/charts/chart452.xml" ContentType="application/vnd.openxmlformats-officedocument.drawingml.chart+xml"/>
  <Override PartName="/xl/charts/style452.xml" ContentType="application/vnd.ms-office.chartstyle+xml"/>
  <Override PartName="/xl/charts/colors452.xml" ContentType="application/vnd.ms-office.chartcolorstyle+xml"/>
  <Override PartName="/xl/theme/themeOverride452.xml" ContentType="application/vnd.openxmlformats-officedocument.themeOverride+xml"/>
  <Override PartName="/xl/charts/chart453.xml" ContentType="application/vnd.openxmlformats-officedocument.drawingml.chart+xml"/>
  <Override PartName="/xl/charts/style453.xml" ContentType="application/vnd.ms-office.chartstyle+xml"/>
  <Override PartName="/xl/charts/colors453.xml" ContentType="application/vnd.ms-office.chartcolorstyle+xml"/>
  <Override PartName="/xl/theme/themeOverride453.xml" ContentType="application/vnd.openxmlformats-officedocument.themeOverride+xml"/>
  <Override PartName="/xl/charts/chart454.xml" ContentType="application/vnd.openxmlformats-officedocument.drawingml.chart+xml"/>
  <Override PartName="/xl/charts/style454.xml" ContentType="application/vnd.ms-office.chartstyle+xml"/>
  <Override PartName="/xl/charts/colors454.xml" ContentType="application/vnd.ms-office.chartcolorstyle+xml"/>
  <Override PartName="/xl/theme/themeOverride454.xml" ContentType="application/vnd.openxmlformats-officedocument.themeOverride+xml"/>
  <Override PartName="/xl/charts/chart455.xml" ContentType="application/vnd.openxmlformats-officedocument.drawingml.chart+xml"/>
  <Override PartName="/xl/charts/style455.xml" ContentType="application/vnd.ms-office.chartstyle+xml"/>
  <Override PartName="/xl/charts/colors455.xml" ContentType="application/vnd.ms-office.chartcolorstyle+xml"/>
  <Override PartName="/xl/theme/themeOverride455.xml" ContentType="application/vnd.openxmlformats-officedocument.themeOverride+xml"/>
  <Override PartName="/xl/charts/chart456.xml" ContentType="application/vnd.openxmlformats-officedocument.drawingml.chart+xml"/>
  <Override PartName="/xl/charts/style456.xml" ContentType="application/vnd.ms-office.chartstyle+xml"/>
  <Override PartName="/xl/charts/colors456.xml" ContentType="application/vnd.ms-office.chartcolorstyle+xml"/>
  <Override PartName="/xl/theme/themeOverride456.xml" ContentType="application/vnd.openxmlformats-officedocument.themeOverride+xml"/>
  <Override PartName="/xl/charts/chart457.xml" ContentType="application/vnd.openxmlformats-officedocument.drawingml.chart+xml"/>
  <Override PartName="/xl/charts/style457.xml" ContentType="application/vnd.ms-office.chartstyle+xml"/>
  <Override PartName="/xl/charts/colors457.xml" ContentType="application/vnd.ms-office.chartcolorstyle+xml"/>
  <Override PartName="/xl/theme/themeOverride457.xml" ContentType="application/vnd.openxmlformats-officedocument.themeOverride+xml"/>
  <Override PartName="/xl/charts/chart458.xml" ContentType="application/vnd.openxmlformats-officedocument.drawingml.chart+xml"/>
  <Override PartName="/xl/charts/style458.xml" ContentType="application/vnd.ms-office.chartstyle+xml"/>
  <Override PartName="/xl/charts/colors458.xml" ContentType="application/vnd.ms-office.chartcolorstyle+xml"/>
  <Override PartName="/xl/theme/themeOverride458.xml" ContentType="application/vnd.openxmlformats-officedocument.themeOverride+xml"/>
  <Override PartName="/xl/charts/chart459.xml" ContentType="application/vnd.openxmlformats-officedocument.drawingml.chart+xml"/>
  <Override PartName="/xl/charts/style459.xml" ContentType="application/vnd.ms-office.chartstyle+xml"/>
  <Override PartName="/xl/charts/colors459.xml" ContentType="application/vnd.ms-office.chartcolorstyle+xml"/>
  <Override PartName="/xl/theme/themeOverride459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ry\Downloads\"/>
    </mc:Choice>
  </mc:AlternateContent>
  <xr:revisionPtr revIDLastSave="0" documentId="13_ncr:1_{66BF49B0-F77B-43ED-BC1A-56017098CAB0}" xr6:coauthVersionLast="47" xr6:coauthVersionMax="47" xr10:uidLastSave="{00000000-0000-0000-0000-000000000000}"/>
  <bookViews>
    <workbookView xWindow="960" yWindow="480" windowWidth="20712" windowHeight="11472" tabRatio="907" xr2:uid="{00000000-000D-0000-FFFF-FFFF00000000}"/>
  </bookViews>
  <sheets>
    <sheet name="ALL_AUX" sheetId="51" r:id="rId1"/>
    <sheet name="013 NE-NR" sheetId="55" r:id="rId2"/>
    <sheet name="014 NE-SR" sheetId="56" r:id="rId3"/>
    <sheet name="053 E-NR" sheetId="57" r:id="rId4"/>
    <sheet name="054 E-SR" sheetId="58" r:id="rId5"/>
    <sheet name="070 SE" sheetId="59" r:id="rId6"/>
    <sheet name="081 H-CR" sheetId="60" r:id="rId7"/>
    <sheet name="082 H-ER" sheetId="61" r:id="rId8"/>
    <sheet name="085 H-WR" sheetId="62" r:id="rId9"/>
    <sheet name="091 GL-CR" sheetId="63" r:id="rId10"/>
    <sheet name="092 GL-ER" sheetId="64" r:id="rId11"/>
    <sheet name="095 GL-WR" sheetId="65" r:id="rId12"/>
    <sheet name="113 SW-NR" sheetId="66" r:id="rId13"/>
    <sheet name="114 SW-SR" sheetId="67" r:id="rId14"/>
    <sheet name="130 NW" sheetId="68" r:id="rId15"/>
    <sheet name="140 O" sheetId="69" r:id="rId16"/>
    <sheet name="170 A" sheetId="70" r:id="rId17"/>
    <sheet name="Data_Boat" sheetId="18" state="hidden" r:id="rId18"/>
    <sheet name="Data_Visits" sheetId="14" state="hidden" r:id="rId19"/>
    <sheet name="Data_VSC_Boat" sheetId="2" state="hidden" r:id="rId20"/>
    <sheet name="Data_VSC_Paddlecraft" sheetId="49" state="hidden" r:id="rId21"/>
    <sheet name="Data_PE" sheetId="12" state="hidden" r:id="rId22"/>
    <sheet name="Data_MT" sheetId="15" state="hidden" r:id="rId23"/>
    <sheet name="Data_Misc" sheetId="47" state="hidden" r:id="rId24"/>
    <sheet name="Data_Facilities" sheetId="71" state="hidden" r:id="rId25"/>
    <sheet name="Data_Newbs" sheetId="17" state="hidden" r:id="rId26"/>
    <sheet name="Data_Membership" sheetId="29" state="hidden" r:id="rId27"/>
    <sheet name="Date_Control" sheetId="21" state="hidden" r:id="rId28"/>
  </sheets>
  <definedNames>
    <definedName name="D11NR_D">#REF!</definedName>
    <definedName name="D11NR_F">#REF!</definedName>
    <definedName name="D11SR_D">#REF!</definedName>
    <definedName name="D11SR_F">#REF!</definedName>
    <definedName name="D13_D">#REF!</definedName>
    <definedName name="D13_F">#REF!</definedName>
    <definedName name="D14_D">#REF!</definedName>
    <definedName name="D14_F">#REF!</definedName>
    <definedName name="D17_D">#REF!</definedName>
    <definedName name="D1NR_D">#REF!</definedName>
    <definedName name="D1NR_F">#REF!</definedName>
    <definedName name="D1SR_D">#REF!</definedName>
    <definedName name="D1SR_F">#REF!</definedName>
    <definedName name="D5NR_D">#REF!</definedName>
    <definedName name="D5NR_F">#REF!</definedName>
    <definedName name="D5SR_D">#REF!</definedName>
    <definedName name="D5SR_F">#REF!</definedName>
    <definedName name="D7_D">#REF!</definedName>
    <definedName name="D7_F">#REF!</definedName>
    <definedName name="D8CR_D">#REF!</definedName>
    <definedName name="D8CR_F">#REF!</definedName>
    <definedName name="D8ER_D">#REF!</definedName>
    <definedName name="D8ER_F">#REF!</definedName>
    <definedName name="D8WR_D">#REF!</definedName>
    <definedName name="D8WR_F">#REF!</definedName>
    <definedName name="D9CR_D">#REF!</definedName>
    <definedName name="D9CR_F">#REF!</definedName>
    <definedName name="D9ER_D">#REF!</definedName>
    <definedName name="D9ER_F">#REF!</definedName>
    <definedName name="D9WR_D">#REF!</definedName>
    <definedName name="D9WR_F">#REF!</definedName>
    <definedName name="Districts">#REF!</definedName>
    <definedName name="Divisions">#REF!</definedName>
    <definedName name="Flotillas">#REF!</definedName>
    <definedName name="OtherDist7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60" l="1"/>
  <c r="C3" i="60"/>
  <c r="T6" i="18"/>
  <c r="T2" i="18"/>
  <c r="T2" i="47"/>
  <c r="T18" i="17"/>
  <c r="T278" i="47" s="1"/>
  <c r="T17" i="17"/>
  <c r="T277" i="47" s="1"/>
  <c r="T16" i="17"/>
  <c r="T276" i="47" s="1"/>
  <c r="T15" i="17"/>
  <c r="T275" i="47" s="1"/>
  <c r="T14" i="17"/>
  <c r="T274" i="47" s="1"/>
  <c r="T13" i="17"/>
  <c r="T273" i="47" s="1"/>
  <c r="T12" i="17"/>
  <c r="T272" i="47" s="1"/>
  <c r="T11" i="17"/>
  <c r="T271" i="47" s="1"/>
  <c r="T10" i="17"/>
  <c r="T270" i="47" s="1"/>
  <c r="T9" i="17"/>
  <c r="T269" i="47" s="1"/>
  <c r="T8" i="17"/>
  <c r="T268" i="47" s="1"/>
  <c r="T7" i="17"/>
  <c r="T267" i="47" s="1"/>
  <c r="T6" i="17"/>
  <c r="T266" i="47" s="1"/>
  <c r="T5" i="17"/>
  <c r="T265" i="47" s="1"/>
  <c r="T4" i="17"/>
  <c r="T264" i="47" s="1"/>
  <c r="T3" i="17"/>
  <c r="T263" i="47" s="1"/>
  <c r="T2" i="17"/>
  <c r="T262" i="47" s="1"/>
  <c r="C16" i="67"/>
  <c r="C13" i="58"/>
  <c r="C15" i="51"/>
  <c r="C11" i="21"/>
  <c r="C10" i="21"/>
  <c r="C9" i="21"/>
  <c r="C8" i="21"/>
  <c r="C7" i="21"/>
  <c r="C13" i="70"/>
  <c r="C6" i="70"/>
  <c r="C13" i="69"/>
  <c r="C6" i="69"/>
  <c r="C13" i="68"/>
  <c r="C6" i="68"/>
  <c r="C13" i="67"/>
  <c r="C6" i="67"/>
  <c r="C13" i="66"/>
  <c r="C6" i="66"/>
  <c r="C13" i="65"/>
  <c r="C6" i="65"/>
  <c r="C13" i="64"/>
  <c r="C6" i="64"/>
  <c r="C13" i="63"/>
  <c r="C6" i="63"/>
  <c r="C13" i="62"/>
  <c r="C6" i="62"/>
  <c r="C13" i="61"/>
  <c r="C6" i="61"/>
  <c r="C13" i="60"/>
  <c r="C6" i="60"/>
  <c r="C13" i="59"/>
  <c r="C6" i="59"/>
  <c r="C16" i="58"/>
  <c r="C6" i="58"/>
  <c r="C13" i="57"/>
  <c r="C6" i="57"/>
  <c r="C13" i="56"/>
  <c r="C6" i="56"/>
  <c r="C13" i="55"/>
  <c r="C6" i="55"/>
  <c r="C95" i="55"/>
  <c r="C12" i="51"/>
  <c r="C6" i="51"/>
  <c r="C3" i="70"/>
  <c r="C19" i="70"/>
  <c r="C16" i="70"/>
  <c r="C3" i="69"/>
  <c r="C19" i="69"/>
  <c r="C16" i="69"/>
  <c r="C3" i="68"/>
  <c r="C19" i="68"/>
  <c r="C16" i="68"/>
  <c r="C3" i="67"/>
  <c r="C19" i="67"/>
  <c r="C3" i="66"/>
  <c r="C19" i="66"/>
  <c r="C16" i="66"/>
  <c r="C3" i="64"/>
  <c r="C19" i="64"/>
  <c r="C16" i="64"/>
  <c r="C3" i="65"/>
  <c r="C19" i="65"/>
  <c r="C16" i="65"/>
  <c r="C3" i="63"/>
  <c r="C19" i="63"/>
  <c r="C16" i="63"/>
  <c r="C3" i="61"/>
  <c r="C19" i="61"/>
  <c r="C16" i="61"/>
  <c r="C3" i="62"/>
  <c r="C19" i="62"/>
  <c r="C16" i="62"/>
  <c r="C19" i="60"/>
  <c r="C16" i="60"/>
  <c r="C19" i="56"/>
  <c r="C16" i="56"/>
  <c r="C118" i="56"/>
  <c r="C95" i="56"/>
  <c r="C72" i="56"/>
  <c r="C49" i="56"/>
  <c r="C26" i="56"/>
  <c r="C16" i="55"/>
  <c r="C19" i="59" l="1"/>
  <c r="C19" i="58"/>
  <c r="C19" i="57"/>
  <c r="C19" i="55"/>
  <c r="C18" i="51"/>
  <c r="C118" i="70" l="1"/>
  <c r="C118" i="69"/>
  <c r="C118" i="68"/>
  <c r="C118" i="67"/>
  <c r="C120" i="66"/>
  <c r="C118" i="65"/>
  <c r="C118" i="64"/>
  <c r="C118" i="63"/>
  <c r="C118" i="62"/>
  <c r="C122" i="61"/>
  <c r="C118" i="60"/>
  <c r="C118" i="59"/>
  <c r="C118" i="58"/>
  <c r="C120" i="57"/>
  <c r="C118" i="55"/>
  <c r="C95" i="70" l="1"/>
  <c r="C72" i="70"/>
  <c r="C49" i="70"/>
  <c r="C26" i="70"/>
  <c r="C95" i="69"/>
  <c r="C72" i="69"/>
  <c r="C49" i="69"/>
  <c r="C26" i="69"/>
  <c r="C95" i="68"/>
  <c r="C72" i="68"/>
  <c r="C49" i="68"/>
  <c r="C26" i="68"/>
  <c r="C95" i="67"/>
  <c r="C72" i="67"/>
  <c r="C49" i="67"/>
  <c r="C26" i="67"/>
  <c r="C95" i="66"/>
  <c r="C72" i="66"/>
  <c r="C49" i="66"/>
  <c r="C26" i="66"/>
  <c r="C95" i="65"/>
  <c r="C72" i="65"/>
  <c r="C49" i="65"/>
  <c r="C26" i="65"/>
  <c r="C95" i="64"/>
  <c r="C72" i="64"/>
  <c r="C49" i="64"/>
  <c r="C26" i="64"/>
  <c r="C95" i="63" l="1"/>
  <c r="C72" i="63"/>
  <c r="C49" i="63"/>
  <c r="C26" i="63"/>
  <c r="C95" i="62" l="1"/>
  <c r="C72" i="62"/>
  <c r="C49" i="62"/>
  <c r="C26" i="62"/>
  <c r="C97" i="61"/>
  <c r="C72" i="61"/>
  <c r="C49" i="61"/>
  <c r="C26" i="61"/>
  <c r="C95" i="60"/>
  <c r="C72" i="60"/>
  <c r="C49" i="60"/>
  <c r="T18" i="12"/>
  <c r="T17" i="12"/>
  <c r="T16" i="12"/>
  <c r="T15" i="12"/>
  <c r="T14" i="12"/>
  <c r="T13" i="12"/>
  <c r="T12" i="12"/>
  <c r="T11" i="12"/>
  <c r="T10" i="12"/>
  <c r="T9" i="12"/>
  <c r="T8" i="12"/>
  <c r="T7" i="12"/>
  <c r="T6" i="12"/>
  <c r="T5" i="12"/>
  <c r="T4" i="12"/>
  <c r="T3" i="12"/>
  <c r="T2" i="12"/>
  <c r="T18" i="14"/>
  <c r="T17" i="14"/>
  <c r="T16" i="14"/>
  <c r="T15" i="14"/>
  <c r="T14" i="14"/>
  <c r="T13" i="14"/>
  <c r="T12" i="14"/>
  <c r="T11" i="14"/>
  <c r="T10" i="14"/>
  <c r="T9" i="14"/>
  <c r="T8" i="14"/>
  <c r="T7" i="14"/>
  <c r="T6" i="14"/>
  <c r="T5" i="14"/>
  <c r="T4" i="14"/>
  <c r="T3" i="14"/>
  <c r="T2" i="14"/>
  <c r="T18" i="49"/>
  <c r="T17" i="49"/>
  <c r="T16" i="49"/>
  <c r="T15" i="49"/>
  <c r="T14" i="49"/>
  <c r="T13" i="49"/>
  <c r="T12" i="49"/>
  <c r="T11" i="49"/>
  <c r="T10" i="49"/>
  <c r="T9" i="49"/>
  <c r="T8" i="49"/>
  <c r="T7" i="49"/>
  <c r="T6" i="49"/>
  <c r="T5" i="49"/>
  <c r="T4" i="49"/>
  <c r="T3" i="49"/>
  <c r="T2" i="49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T3" i="2"/>
  <c r="T2" i="2"/>
  <c r="K18" i="29"/>
  <c r="K17" i="29"/>
  <c r="K16" i="29"/>
  <c r="K15" i="29"/>
  <c r="K14" i="29"/>
  <c r="K13" i="29"/>
  <c r="K12" i="29"/>
  <c r="K11" i="29"/>
  <c r="K10" i="29"/>
  <c r="K9" i="29"/>
  <c r="K8" i="29"/>
  <c r="K7" i="29"/>
  <c r="K6" i="29"/>
  <c r="K5" i="29"/>
  <c r="K4" i="29"/>
  <c r="K3" i="29"/>
  <c r="K2" i="29"/>
  <c r="T18" i="18"/>
  <c r="T17" i="18"/>
  <c r="T16" i="18"/>
  <c r="T15" i="18"/>
  <c r="T14" i="18"/>
  <c r="T13" i="18"/>
  <c r="T12" i="18"/>
  <c r="T11" i="18"/>
  <c r="T10" i="18"/>
  <c r="T9" i="18"/>
  <c r="T8" i="18"/>
  <c r="T7" i="18"/>
  <c r="T5" i="18"/>
  <c r="T4" i="18"/>
  <c r="T3" i="18"/>
  <c r="T18" i="15"/>
  <c r="T17" i="15"/>
  <c r="T16" i="15"/>
  <c r="T15" i="15"/>
  <c r="T14" i="15"/>
  <c r="T13" i="15"/>
  <c r="T12" i="15"/>
  <c r="T11" i="15"/>
  <c r="T10" i="15"/>
  <c r="T9" i="15"/>
  <c r="T8" i="15"/>
  <c r="T7" i="15"/>
  <c r="T6" i="15"/>
  <c r="T5" i="15"/>
  <c r="T4" i="15"/>
  <c r="T3" i="15"/>
  <c r="T2" i="15"/>
  <c r="T258" i="47"/>
  <c r="T257" i="47"/>
  <c r="T256" i="47"/>
  <c r="T255" i="47"/>
  <c r="T254" i="47"/>
  <c r="T253" i="47"/>
  <c r="T252" i="47"/>
  <c r="T251" i="47"/>
  <c r="T250" i="47"/>
  <c r="T249" i="47"/>
  <c r="T248" i="47"/>
  <c r="T247" i="47"/>
  <c r="T246" i="47"/>
  <c r="T245" i="47"/>
  <c r="T244" i="47"/>
  <c r="T243" i="47"/>
  <c r="T242" i="47"/>
  <c r="T238" i="47"/>
  <c r="T237" i="47"/>
  <c r="T236" i="47"/>
  <c r="T235" i="47"/>
  <c r="T234" i="47"/>
  <c r="T233" i="47"/>
  <c r="T232" i="47"/>
  <c r="T231" i="47"/>
  <c r="T230" i="47"/>
  <c r="T229" i="47"/>
  <c r="T228" i="47"/>
  <c r="T227" i="47"/>
  <c r="T226" i="47"/>
  <c r="T225" i="47"/>
  <c r="T224" i="47"/>
  <c r="T223" i="47"/>
  <c r="T222" i="47"/>
  <c r="T218" i="47"/>
  <c r="T217" i="47"/>
  <c r="T216" i="47"/>
  <c r="T215" i="47"/>
  <c r="T214" i="47"/>
  <c r="T213" i="47"/>
  <c r="T212" i="47"/>
  <c r="T211" i="47"/>
  <c r="T210" i="47"/>
  <c r="T209" i="47"/>
  <c r="T208" i="47"/>
  <c r="T207" i="47"/>
  <c r="T206" i="47"/>
  <c r="T205" i="47"/>
  <c r="T204" i="47"/>
  <c r="T203" i="47"/>
  <c r="T202" i="47"/>
  <c r="T198" i="47"/>
  <c r="T197" i="47"/>
  <c r="T196" i="47"/>
  <c r="T195" i="47"/>
  <c r="T194" i="47"/>
  <c r="T193" i="47"/>
  <c r="T192" i="47"/>
  <c r="T191" i="47"/>
  <c r="T190" i="47"/>
  <c r="T189" i="47"/>
  <c r="T188" i="47"/>
  <c r="T187" i="47"/>
  <c r="T186" i="47"/>
  <c r="T185" i="47"/>
  <c r="T184" i="47"/>
  <c r="T183" i="47"/>
  <c r="T182" i="47"/>
  <c r="T178" i="47"/>
  <c r="T177" i="47"/>
  <c r="T176" i="47"/>
  <c r="T175" i="47"/>
  <c r="T174" i="47"/>
  <c r="T173" i="47"/>
  <c r="T172" i="47"/>
  <c r="T171" i="47"/>
  <c r="T170" i="47"/>
  <c r="T169" i="47"/>
  <c r="T168" i="47"/>
  <c r="T167" i="47"/>
  <c r="T166" i="47"/>
  <c r="T165" i="47"/>
  <c r="T164" i="47"/>
  <c r="T163" i="47"/>
  <c r="T162" i="47"/>
  <c r="T158" i="47"/>
  <c r="T157" i="47"/>
  <c r="T156" i="47"/>
  <c r="T155" i="47"/>
  <c r="T154" i="47"/>
  <c r="T153" i="47"/>
  <c r="T152" i="47"/>
  <c r="T151" i="47"/>
  <c r="T150" i="47"/>
  <c r="T149" i="47"/>
  <c r="T148" i="47"/>
  <c r="T147" i="47"/>
  <c r="T146" i="47"/>
  <c r="T145" i="47"/>
  <c r="T144" i="47"/>
  <c r="T143" i="47"/>
  <c r="T142" i="47"/>
  <c r="T138" i="47"/>
  <c r="T137" i="47"/>
  <c r="T136" i="47"/>
  <c r="T135" i="47"/>
  <c r="T134" i="47"/>
  <c r="T133" i="47"/>
  <c r="T132" i="47"/>
  <c r="T131" i="47"/>
  <c r="T130" i="47"/>
  <c r="T129" i="47"/>
  <c r="T128" i="47"/>
  <c r="T127" i="47"/>
  <c r="T126" i="47"/>
  <c r="T125" i="47"/>
  <c r="T124" i="47"/>
  <c r="T123" i="47"/>
  <c r="T122" i="47"/>
  <c r="T118" i="47"/>
  <c r="T117" i="47"/>
  <c r="T116" i="47"/>
  <c r="T115" i="47"/>
  <c r="T114" i="47"/>
  <c r="T113" i="47"/>
  <c r="T112" i="47"/>
  <c r="T111" i="47"/>
  <c r="T110" i="47"/>
  <c r="T109" i="47"/>
  <c r="T108" i="47"/>
  <c r="T107" i="47"/>
  <c r="T106" i="47"/>
  <c r="T105" i="47"/>
  <c r="T104" i="47"/>
  <c r="T103" i="47"/>
  <c r="T102" i="47"/>
  <c r="T98" i="47"/>
  <c r="T97" i="47"/>
  <c r="T96" i="47"/>
  <c r="T95" i="47"/>
  <c r="T94" i="47"/>
  <c r="T93" i="47"/>
  <c r="T92" i="47"/>
  <c r="T91" i="47"/>
  <c r="T90" i="47"/>
  <c r="T89" i="47"/>
  <c r="T88" i="47"/>
  <c r="T87" i="47"/>
  <c r="T86" i="47"/>
  <c r="T85" i="47"/>
  <c r="T84" i="47"/>
  <c r="T83" i="47"/>
  <c r="T82" i="47"/>
  <c r="T78" i="47"/>
  <c r="T77" i="47"/>
  <c r="T76" i="47"/>
  <c r="T75" i="47"/>
  <c r="T74" i="47"/>
  <c r="T73" i="47"/>
  <c r="T72" i="47"/>
  <c r="T71" i="47"/>
  <c r="T70" i="47"/>
  <c r="T69" i="47"/>
  <c r="T68" i="47"/>
  <c r="T67" i="47"/>
  <c r="T66" i="47"/>
  <c r="T65" i="47"/>
  <c r="T64" i="47"/>
  <c r="T63" i="47"/>
  <c r="T62" i="47"/>
  <c r="T58" i="47"/>
  <c r="T57" i="47"/>
  <c r="T56" i="47"/>
  <c r="T55" i="47"/>
  <c r="T54" i="47"/>
  <c r="T53" i="47"/>
  <c r="T52" i="47"/>
  <c r="T51" i="47"/>
  <c r="T50" i="47"/>
  <c r="T49" i="47"/>
  <c r="T48" i="47"/>
  <c r="T47" i="47"/>
  <c r="T46" i="47"/>
  <c r="T45" i="47"/>
  <c r="T44" i="47"/>
  <c r="T43" i="47"/>
  <c r="T42" i="47"/>
  <c r="T38" i="47"/>
  <c r="T37" i="47"/>
  <c r="T36" i="47"/>
  <c r="T35" i="47"/>
  <c r="T34" i="47"/>
  <c r="T33" i="47"/>
  <c r="T32" i="47"/>
  <c r="T31" i="47"/>
  <c r="T30" i="47"/>
  <c r="T29" i="47"/>
  <c r="T28" i="47"/>
  <c r="T27" i="47"/>
  <c r="T26" i="47"/>
  <c r="T25" i="47"/>
  <c r="T24" i="47"/>
  <c r="T23" i="47"/>
  <c r="T22" i="47"/>
  <c r="T18" i="47"/>
  <c r="T17" i="47"/>
  <c r="T16" i="47"/>
  <c r="T15" i="47"/>
  <c r="T14" i="47"/>
  <c r="T13" i="47"/>
  <c r="T12" i="47"/>
  <c r="T11" i="47"/>
  <c r="T10" i="47"/>
  <c r="T9" i="47"/>
  <c r="T8" i="47"/>
  <c r="T7" i="47"/>
  <c r="T6" i="47"/>
  <c r="T5" i="47"/>
  <c r="T4" i="47"/>
  <c r="T3" i="47"/>
  <c r="C72" i="55"/>
  <c r="C49" i="55"/>
  <c r="C26" i="55"/>
  <c r="C95" i="59"/>
  <c r="C72" i="59"/>
  <c r="C49" i="59"/>
  <c r="C26" i="59"/>
  <c r="C3" i="59"/>
  <c r="C16" i="59"/>
  <c r="C95" i="58" l="1"/>
  <c r="C72" i="58"/>
  <c r="C49" i="58"/>
  <c r="C26" i="58"/>
  <c r="C3" i="58"/>
  <c r="C95" i="57"/>
  <c r="C72" i="57"/>
  <c r="C49" i="57"/>
  <c r="C26" i="57"/>
  <c r="C3" i="57"/>
  <c r="C16" i="57"/>
  <c r="C3" i="55"/>
  <c r="C3" i="56"/>
</calcChain>
</file>

<file path=xl/sharedStrings.xml><?xml version="1.0" encoding="utf-8"?>
<sst xmlns="http://schemas.openxmlformats.org/spreadsheetml/2006/main" count="2048" uniqueCount="127">
  <si>
    <t>Darker bars denote year to date values</t>
  </si>
  <si>
    <t>Bar tops in past years denote full year values</t>
  </si>
  <si>
    <t xml:space="preserve"> </t>
  </si>
  <si>
    <t>AuxAir</t>
  </si>
  <si>
    <t>Marine Safety</t>
  </si>
  <si>
    <t>Navaids</t>
  </si>
  <si>
    <t>RECREATIONAL</t>
  </si>
  <si>
    <t>BOATING</t>
  </si>
  <si>
    <t>SAFETY</t>
  </si>
  <si>
    <t>RESPONSE</t>
  </si>
  <si>
    <t>PREVENTION</t>
  </si>
  <si>
    <t>MISSION</t>
  </si>
  <si>
    <t>SUPPORT</t>
  </si>
  <si>
    <t>USCG</t>
  </si>
  <si>
    <t>Augmentation</t>
  </si>
  <si>
    <t>Public</t>
  </si>
  <si>
    <t>Affairs</t>
  </si>
  <si>
    <t>Admin</t>
  </si>
  <si>
    <t>Support</t>
  </si>
  <si>
    <t>Operations</t>
  </si>
  <si>
    <t>Clergy</t>
  </si>
  <si>
    <t>Culinary</t>
  </si>
  <si>
    <t>Healthcare</t>
  </si>
  <si>
    <t>Interpreter</t>
  </si>
  <si>
    <t>Recruiting</t>
  </si>
  <si>
    <t>Radio</t>
  </si>
  <si>
    <t>Watchstander</t>
  </si>
  <si>
    <t>COAST GUARD</t>
  </si>
  <si>
    <t>AUGMENTATION</t>
  </si>
  <si>
    <t>&amp;</t>
  </si>
  <si>
    <t>for each reported year.</t>
  </si>
  <si>
    <r>
      <rPr>
        <sz val="36"/>
        <color rgb="FFC00000"/>
        <rFont val="Stencil"/>
        <family val="5"/>
      </rPr>
      <t>AUX</t>
    </r>
    <r>
      <rPr>
        <sz val="36"/>
        <color rgb="FF002060"/>
        <rFont val="Stencil"/>
        <family val="5"/>
      </rPr>
      <t>WATCH</t>
    </r>
  </si>
  <si>
    <t xml:space="preserve">For each year to date, all work in AUXDATA II </t>
  </si>
  <si>
    <t>and approved.</t>
  </si>
  <si>
    <r>
      <rPr>
        <sz val="16"/>
        <color rgb="FFC00000"/>
        <rFont val="Stencil"/>
        <family val="5"/>
      </rPr>
      <t>EXECUTIVE</t>
    </r>
    <r>
      <rPr>
        <sz val="16"/>
        <color theme="1"/>
        <rFont val="Stencil"/>
        <family val="5"/>
      </rPr>
      <t xml:space="preserve"> </t>
    </r>
    <r>
      <rPr>
        <sz val="16"/>
        <color rgb="FF002060"/>
        <rFont val="Stencil"/>
        <family val="5"/>
      </rPr>
      <t>SUMMARY</t>
    </r>
  </si>
  <si>
    <r>
      <rPr>
        <b/>
        <sz val="22"/>
        <rFont val="Calibri"/>
        <family val="2"/>
        <scheme val="minor"/>
      </rPr>
      <t>ALL AUXILIARY</t>
    </r>
  </si>
  <si>
    <t>`</t>
  </si>
  <si>
    <t>Voluntary</t>
  </si>
  <si>
    <t>Disenrollments</t>
  </si>
  <si>
    <t>AIRCRAFT FACILITIES</t>
  </si>
  <si>
    <t>BOAT FACILITIES</t>
  </si>
  <si>
    <t>RADIO FACILITIES</t>
  </si>
  <si>
    <t>for the current year, and End-of-Year for previous years.</t>
  </si>
  <si>
    <t>OPERATIONAL</t>
  </si>
  <si>
    <t>FACILITIES</t>
  </si>
  <si>
    <t>Select a drop-down value for the month of this report</t>
  </si>
  <si>
    <t>PADDLE FACILITIES</t>
  </si>
  <si>
    <t>PWC FACILITIES</t>
  </si>
  <si>
    <t xml:space="preserve">Auxiliary </t>
  </si>
  <si>
    <t>1 yr ago</t>
  </si>
  <si>
    <t>2 yrs ago</t>
  </si>
  <si>
    <t>3 yrs ago</t>
  </si>
  <si>
    <t>4 yrs ago</t>
  </si>
  <si>
    <t>5 yrs ago</t>
  </si>
  <si>
    <r>
      <t>Do not modify the other years</t>
    </r>
    <r>
      <rPr>
        <sz val="11"/>
        <color rgb="FF0070C0"/>
        <rFont val="Calibri"/>
        <family val="2"/>
        <scheme val="minor"/>
      </rPr>
      <t xml:space="preserve"> in blue</t>
    </r>
    <r>
      <rPr>
        <sz val="11"/>
        <color theme="1"/>
        <rFont val="Calibri"/>
        <family val="2"/>
        <scheme val="minor"/>
      </rPr>
      <t xml:space="preserve"> - they are derived</t>
    </r>
  </si>
  <si>
    <t>Select a drop-down value for the latest year's data you need</t>
  </si>
  <si>
    <t>Membership</t>
  </si>
  <si>
    <t>v2.3</t>
  </si>
  <si>
    <t>October</t>
  </si>
  <si>
    <t>Unit #</t>
  </si>
  <si>
    <t>District</t>
  </si>
  <si>
    <t>013</t>
  </si>
  <si>
    <t>FIRST NORTHERN</t>
  </si>
  <si>
    <t>014</t>
  </si>
  <si>
    <t>FIRST SOUTHERN</t>
  </si>
  <si>
    <t>053</t>
  </si>
  <si>
    <t>FIFTH NORTHERN</t>
  </si>
  <si>
    <t>054</t>
  </si>
  <si>
    <t>FIFTH SOUTHERN</t>
  </si>
  <si>
    <t>070</t>
  </si>
  <si>
    <t>SEVENTH</t>
  </si>
  <si>
    <t>081</t>
  </si>
  <si>
    <t>EIGHTH COASTAL</t>
  </si>
  <si>
    <t>082</t>
  </si>
  <si>
    <t>EIGHTH EASTERN</t>
  </si>
  <si>
    <t>085</t>
  </si>
  <si>
    <t>EIGHTH WESTERN RIVERS</t>
  </si>
  <si>
    <t>091</t>
  </si>
  <si>
    <t>NINTH CENTRAL</t>
  </si>
  <si>
    <t>092</t>
  </si>
  <si>
    <t>NINTH EASTERN</t>
  </si>
  <si>
    <t>095</t>
  </si>
  <si>
    <t>NINTH WESTERN</t>
  </si>
  <si>
    <t>113</t>
  </si>
  <si>
    <t>ELEVEN NORTH</t>
  </si>
  <si>
    <t>114</t>
  </si>
  <si>
    <t>ELEVEN SOUTH</t>
  </si>
  <si>
    <t>130</t>
  </si>
  <si>
    <t>THIRTEENTH</t>
  </si>
  <si>
    <t>140</t>
  </si>
  <si>
    <t>FOURTEENTH</t>
  </si>
  <si>
    <t>170</t>
  </si>
  <si>
    <t>SEVENTEENTH</t>
  </si>
  <si>
    <t>NORTHEAST DISTRICT - NORTHERN REGION</t>
  </si>
  <si>
    <t>NORTHEAST DISTRICT - SOUTHERN REGION</t>
  </si>
  <si>
    <t>EAST DISTRICT - NORTHERN REGION</t>
  </si>
  <si>
    <t>EAST DISTRICT - SOUTHERN REGION</t>
  </si>
  <si>
    <t>SOUTHEAST DISTRICT</t>
  </si>
  <si>
    <t>HEARTLAND DISTRICT - COASTAL REGION</t>
  </si>
  <si>
    <t>HEARTLAND DISTRICT - EASTERN REGION</t>
  </si>
  <si>
    <t>HEARTLAND DISTRICT - WESTERN REGION</t>
  </si>
  <si>
    <t>GREAT LAKES DISTRICT - CENTRAL REGION</t>
  </si>
  <si>
    <t>GREAT LAKES DISTRICT - EASTERN REGION</t>
  </si>
  <si>
    <t>GREAT LAKES DISTRICT - WESTERN REGION</t>
  </si>
  <si>
    <t>SOUTHWEST DISTRICT - NORTHERN REGION</t>
  </si>
  <si>
    <t>SOUTHWEST DISTRICT - SOUTHERN REGION</t>
  </si>
  <si>
    <t>NORTHWEST DISTRICT</t>
  </si>
  <si>
    <t>OCEANIA DISTRICT</t>
  </si>
  <si>
    <t>ARCTIC DISTRICT</t>
  </si>
  <si>
    <t>999</t>
  </si>
  <si>
    <t>ALL AUXILIARY</t>
  </si>
  <si>
    <t>NORTHEAST NORTHERN</t>
  </si>
  <si>
    <t>NORTHEAST SOUTHERN</t>
  </si>
  <si>
    <t>EAST NORTHERN</t>
  </si>
  <si>
    <t>EAST SOUTHERN</t>
  </si>
  <si>
    <t>SOUTHEAST</t>
  </si>
  <si>
    <t>HEARTLAND COASTAL</t>
  </si>
  <si>
    <t>HEARTLAND EASTERN</t>
  </si>
  <si>
    <t>HEARTLAND WESTERN RIVERS</t>
  </si>
  <si>
    <t>GREAT LAKES CENTRAL</t>
  </si>
  <si>
    <t>GREAT LAKES EASTERN</t>
  </si>
  <si>
    <t>GREAT LAKES WESTERN</t>
  </si>
  <si>
    <t>SOUTHWEST NORTHERN</t>
  </si>
  <si>
    <t>SOUTHWEST SOUTHERN</t>
  </si>
  <si>
    <t>NORTHWEST</t>
  </si>
  <si>
    <t>OCEANIA</t>
  </si>
  <si>
    <t>ARCTIC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</si>
</sst>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8"/>
      <color rgb="FFC0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8"/>
      <color rgb="FF008000"/>
      <name val="Calibri"/>
      <family val="2"/>
      <scheme val="minor"/>
    </font>
    <font>
      <b/>
      <sz val="28"/>
      <color rgb="FF0070C0"/>
      <name val="Calibri"/>
      <family val="2"/>
      <scheme val="minor"/>
    </font>
    <font>
      <b/>
      <sz val="28"/>
      <color rgb="FF7030A0"/>
      <name val="Calibri"/>
      <family val="2"/>
      <scheme val="minor"/>
    </font>
    <font>
      <sz val="36"/>
      <color theme="1"/>
      <name val="Stencil"/>
      <family val="5"/>
    </font>
    <font>
      <sz val="36"/>
      <color rgb="FF002060"/>
      <name val="Stencil"/>
      <family val="5"/>
    </font>
    <font>
      <sz val="36"/>
      <color rgb="FFC00000"/>
      <name val="Stencil"/>
      <family val="5"/>
    </font>
    <font>
      <b/>
      <sz val="24"/>
      <color rgb="FF00206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6"/>
      <color theme="1"/>
      <name val="Stencil"/>
      <family val="5"/>
    </font>
    <font>
      <sz val="16"/>
      <color rgb="FFC00000"/>
      <name val="Stencil"/>
      <family val="5"/>
    </font>
    <font>
      <sz val="16"/>
      <color rgb="FF002060"/>
      <name val="Stencil"/>
      <family val="5"/>
    </font>
    <font>
      <b/>
      <sz val="22"/>
      <name val="Calibri"/>
      <family val="2"/>
      <scheme val="minor"/>
    </font>
    <font>
      <b/>
      <sz val="22"/>
      <color rgb="FF002060"/>
      <name val="Calibri"/>
      <family val="2"/>
      <scheme val="minor"/>
    </font>
    <font>
      <b/>
      <sz val="22"/>
      <color rgb="FFFFC000"/>
      <name val="Calibri"/>
      <family val="2"/>
      <scheme val="minor"/>
    </font>
    <font>
      <b/>
      <sz val="28"/>
      <color rgb="FF00206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BE60C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gradientFill degree="90">
        <stop position="0">
          <color theme="0"/>
        </stop>
        <stop position="1">
          <color rgb="FFEBE60C"/>
        </stop>
      </gradient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 style="double">
        <color rgb="FF0070C0"/>
      </left>
      <right style="double">
        <color rgb="FF0070C0"/>
      </right>
      <top/>
      <bottom style="double">
        <color rgb="FF0070C0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29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3" xfId="0" applyFont="1" applyBorder="1"/>
    <xf numFmtId="0" fontId="4" fillId="0" borderId="2" xfId="0" applyFont="1" applyBorder="1"/>
    <xf numFmtId="0" fontId="4" fillId="0" borderId="0" xfId="0" applyFont="1"/>
    <xf numFmtId="1" fontId="0" fillId="6" borderId="0" xfId="0" applyNumberFormat="1" applyFill="1"/>
    <xf numFmtId="1" fontId="0" fillId="0" borderId="0" xfId="0" applyNumberFormat="1"/>
    <xf numFmtId="0" fontId="0" fillId="12" borderId="0" xfId="0" applyFill="1"/>
    <xf numFmtId="0" fontId="0" fillId="10" borderId="0" xfId="0" applyFill="1"/>
    <xf numFmtId="0" fontId="0" fillId="3" borderId="0" xfId="0" applyFill="1"/>
    <xf numFmtId="1" fontId="0" fillId="7" borderId="0" xfId="0" applyNumberFormat="1" applyFill="1"/>
    <xf numFmtId="0" fontId="0" fillId="8" borderId="1" xfId="0" applyFill="1" applyBorder="1"/>
    <xf numFmtId="0" fontId="3" fillId="0" borderId="2" xfId="0" applyFont="1" applyBorder="1"/>
    <xf numFmtId="9" fontId="3" fillId="0" borderId="2" xfId="1" applyFont="1" applyBorder="1"/>
    <xf numFmtId="0" fontId="3" fillId="0" borderId="0" xfId="0" applyFont="1"/>
    <xf numFmtId="17" fontId="3" fillId="0" borderId="2" xfId="0" applyNumberFormat="1" applyFont="1" applyBorder="1"/>
    <xf numFmtId="1" fontId="1" fillId="7" borderId="0" xfId="0" applyNumberFormat="1" applyFont="1" applyFill="1"/>
    <xf numFmtId="1" fontId="13" fillId="14" borderId="0" xfId="0" applyNumberFormat="1" applyFont="1" applyFill="1"/>
    <xf numFmtId="1" fontId="12" fillId="14" borderId="0" xfId="0" applyNumberFormat="1" applyFont="1" applyFill="1"/>
    <xf numFmtId="1" fontId="13" fillId="15" borderId="0" xfId="0" applyNumberFormat="1" applyFont="1" applyFill="1"/>
    <xf numFmtId="1" fontId="12" fillId="15" borderId="0" xfId="0" applyNumberFormat="1" applyFont="1" applyFill="1"/>
    <xf numFmtId="1" fontId="13" fillId="16" borderId="0" xfId="0" applyNumberFormat="1" applyFont="1" applyFill="1"/>
    <xf numFmtId="1" fontId="12" fillId="16" borderId="0" xfId="0" applyNumberFormat="1" applyFont="1" applyFill="1"/>
    <xf numFmtId="0" fontId="0" fillId="11" borderId="0" xfId="0" applyFill="1"/>
    <xf numFmtId="1" fontId="13" fillId="21" borderId="0" xfId="0" applyNumberFormat="1" applyFont="1" applyFill="1"/>
    <xf numFmtId="1" fontId="12" fillId="21" borderId="0" xfId="0" applyNumberFormat="1" applyFont="1" applyFill="1"/>
    <xf numFmtId="1" fontId="13" fillId="23" borderId="0" xfId="0" applyNumberFormat="1" applyFont="1" applyFill="1"/>
    <xf numFmtId="1" fontId="12" fillId="23" borderId="0" xfId="0" applyNumberFormat="1" applyFont="1" applyFill="1"/>
    <xf numFmtId="1" fontId="13" fillId="24" borderId="0" xfId="0" applyNumberFormat="1" applyFont="1" applyFill="1"/>
    <xf numFmtId="1" fontId="12" fillId="24" borderId="0" xfId="0" applyNumberFormat="1" applyFont="1" applyFill="1"/>
    <xf numFmtId="1" fontId="13" fillId="4" borderId="0" xfId="0" applyNumberFormat="1" applyFont="1" applyFill="1"/>
    <xf numFmtId="1" fontId="12" fillId="4" borderId="0" xfId="0" applyNumberFormat="1" applyFont="1" applyFill="1"/>
    <xf numFmtId="0" fontId="11" fillId="10" borderId="0" xfId="0" applyFont="1" applyFill="1" applyAlignment="1">
      <alignment horizontal="center" vertical="center"/>
    </xf>
    <xf numFmtId="1" fontId="0" fillId="18" borderId="0" xfId="0" applyNumberFormat="1" applyFill="1"/>
    <xf numFmtId="1" fontId="13" fillId="6" borderId="0" xfId="0" applyNumberFormat="1" applyFont="1" applyFill="1"/>
    <xf numFmtId="1" fontId="12" fillId="6" borderId="0" xfId="0" applyNumberFormat="1" applyFont="1" applyFill="1"/>
    <xf numFmtId="0" fontId="10" fillId="0" borderId="8" xfId="0" applyFont="1" applyBorder="1" applyAlignment="1">
      <alignment horizontal="left" vertical="center"/>
    </xf>
    <xf numFmtId="9" fontId="7" fillId="0" borderId="2" xfId="1" applyFont="1" applyBorder="1"/>
    <xf numFmtId="0" fontId="17" fillId="0" borderId="5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/>
    </xf>
    <xf numFmtId="1" fontId="0" fillId="16" borderId="0" xfId="0" applyNumberFormat="1" applyFill="1"/>
    <xf numFmtId="1" fontId="0" fillId="19" borderId="0" xfId="0" applyNumberFormat="1" applyFill="1"/>
    <xf numFmtId="0" fontId="0" fillId="2" borderId="2" xfId="0" applyFill="1" applyBorder="1"/>
    <xf numFmtId="0" fontId="11" fillId="12" borderId="0" xfId="0" applyFont="1" applyFill="1" applyAlignment="1">
      <alignment horizontal="center" vertical="center"/>
    </xf>
    <xf numFmtId="1" fontId="13" fillId="13" borderId="0" xfId="0" applyNumberFormat="1" applyFont="1" applyFill="1"/>
    <xf numFmtId="1" fontId="1" fillId="18" borderId="0" xfId="0" applyNumberFormat="1" applyFont="1" applyFill="1"/>
    <xf numFmtId="1" fontId="1" fillId="19" borderId="0" xfId="0" applyNumberFormat="1" applyFont="1" applyFill="1"/>
    <xf numFmtId="1" fontId="1" fillId="16" borderId="0" xfId="0" applyNumberFormat="1" applyFont="1" applyFill="1"/>
    <xf numFmtId="0" fontId="18" fillId="0" borderId="5" xfId="0" applyFont="1" applyBorder="1" applyAlignment="1">
      <alignment horizontal="center" vertical="center"/>
    </xf>
    <xf numFmtId="0" fontId="3" fillId="10" borderId="0" xfId="0" applyFont="1" applyFill="1"/>
    <xf numFmtId="0" fontId="3" fillId="3" borderId="0" xfId="0" applyFont="1" applyFill="1"/>
    <xf numFmtId="0" fontId="6" fillId="4" borderId="1" xfId="0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2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0" fillId="7" borderId="0" xfId="0" applyFill="1"/>
    <xf numFmtId="0" fontId="11" fillId="7" borderId="0" xfId="0" applyFont="1" applyFill="1" applyAlignment="1">
      <alignment horizontal="center" vertical="center"/>
    </xf>
    <xf numFmtId="0" fontId="11" fillId="35" borderId="0" xfId="0" applyFont="1" applyFill="1" applyAlignment="1">
      <alignment horizontal="center" vertical="center"/>
    </xf>
    <xf numFmtId="0" fontId="2" fillId="35" borderId="0" xfId="0" applyFont="1" applyFill="1" applyAlignment="1">
      <alignment horizontal="center" vertical="center"/>
    </xf>
    <xf numFmtId="0" fontId="0" fillId="35" borderId="0" xfId="0" applyFill="1"/>
    <xf numFmtId="0" fontId="11" fillId="36" borderId="0" xfId="0" applyFont="1" applyFill="1" applyAlignment="1">
      <alignment horizontal="center" vertical="center"/>
    </xf>
    <xf numFmtId="0" fontId="2" fillId="36" borderId="0" xfId="0" applyFont="1" applyFill="1" applyAlignment="1">
      <alignment horizontal="center" vertical="center"/>
    </xf>
    <xf numFmtId="0" fontId="0" fillId="36" borderId="0" xfId="0" applyFill="1"/>
    <xf numFmtId="0" fontId="11" fillId="18" borderId="0" xfId="0" applyFont="1" applyFill="1" applyAlignment="1">
      <alignment horizontal="center" vertical="center"/>
    </xf>
    <xf numFmtId="0" fontId="0" fillId="18" borderId="0" xfId="0" applyFill="1"/>
    <xf numFmtId="0" fontId="11" fillId="37" borderId="0" xfId="0" applyFont="1" applyFill="1" applyAlignment="1">
      <alignment horizontal="center" vertical="center"/>
    </xf>
    <xf numFmtId="0" fontId="0" fillId="37" borderId="0" xfId="0" applyFill="1"/>
    <xf numFmtId="0" fontId="11" fillId="16" borderId="0" xfId="0" applyFont="1" applyFill="1" applyAlignment="1">
      <alignment horizontal="center" vertical="center"/>
    </xf>
    <xf numFmtId="0" fontId="0" fillId="16" borderId="0" xfId="0" applyFill="1"/>
    <xf numFmtId="0" fontId="11" fillId="38" borderId="0" xfId="0" applyFont="1" applyFill="1" applyAlignment="1">
      <alignment horizontal="center" vertical="center"/>
    </xf>
    <xf numFmtId="0" fontId="0" fillId="38" borderId="0" xfId="0" applyFill="1"/>
    <xf numFmtId="0" fontId="2" fillId="1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7" fontId="3" fillId="4" borderId="1" xfId="0" quotePrefix="1" applyNumberFormat="1" applyFont="1" applyFill="1" applyBorder="1" applyAlignment="1" applyProtection="1">
      <alignment horizontal="center"/>
      <protection locked="0"/>
    </xf>
    <xf numFmtId="0" fontId="1" fillId="6" borderId="0" xfId="0" applyFont="1" applyFill="1" applyProtection="1">
      <protection locked="0"/>
    </xf>
    <xf numFmtId="0" fontId="0" fillId="6" borderId="0" xfId="0" quotePrefix="1" applyFill="1" applyProtection="1">
      <protection locked="0"/>
    </xf>
    <xf numFmtId="1" fontId="0" fillId="6" borderId="0" xfId="0" applyNumberFormat="1" applyFill="1" applyProtection="1">
      <protection locked="0"/>
    </xf>
    <xf numFmtId="0" fontId="0" fillId="6" borderId="0" xfId="0" applyFill="1" applyProtection="1">
      <protection locked="0"/>
    </xf>
    <xf numFmtId="1" fontId="1" fillId="6" borderId="0" xfId="0" applyNumberFormat="1" applyFont="1" applyFill="1" applyProtection="1">
      <protection locked="0"/>
    </xf>
    <xf numFmtId="0" fontId="1" fillId="5" borderId="0" xfId="0" applyFont="1" applyFill="1" applyProtection="1">
      <protection locked="0"/>
    </xf>
    <xf numFmtId="0" fontId="0" fillId="0" borderId="0" xfId="0" applyProtection="1">
      <protection locked="0"/>
    </xf>
    <xf numFmtId="0" fontId="0" fillId="5" borderId="0" xfId="0" quotePrefix="1" applyFill="1" applyProtection="1">
      <protection locked="0"/>
    </xf>
    <xf numFmtId="1" fontId="0" fillId="5" borderId="0" xfId="0" applyNumberFormat="1" applyFill="1" applyProtection="1">
      <protection locked="0"/>
    </xf>
    <xf numFmtId="0" fontId="1" fillId="12" borderId="0" xfId="0" applyFont="1" applyFill="1" applyProtection="1">
      <protection locked="0"/>
    </xf>
    <xf numFmtId="0" fontId="0" fillId="12" borderId="0" xfId="0" quotePrefix="1" applyFill="1" applyProtection="1">
      <protection locked="0"/>
    </xf>
    <xf numFmtId="1" fontId="0" fillId="12" borderId="0" xfId="0" applyNumberFormat="1" applyFill="1" applyProtection="1">
      <protection locked="0"/>
    </xf>
    <xf numFmtId="0" fontId="0" fillId="12" borderId="0" xfId="0" applyFill="1" applyProtection="1">
      <protection locked="0"/>
    </xf>
    <xf numFmtId="1" fontId="1" fillId="12" borderId="0" xfId="0" applyNumberFormat="1" applyFont="1" applyFill="1" applyProtection="1">
      <protection locked="0"/>
    </xf>
    <xf numFmtId="1" fontId="0" fillId="0" borderId="0" xfId="0" applyNumberFormat="1" applyProtection="1">
      <protection locked="0"/>
    </xf>
    <xf numFmtId="0" fontId="1" fillId="13" borderId="0" xfId="0" applyFont="1" applyFill="1" applyProtection="1">
      <protection locked="0"/>
    </xf>
    <xf numFmtId="0" fontId="0" fillId="13" borderId="0" xfId="0" quotePrefix="1" applyFill="1" applyProtection="1">
      <protection locked="0"/>
    </xf>
    <xf numFmtId="1" fontId="0" fillId="13" borderId="0" xfId="0" applyNumberFormat="1" applyFill="1" applyProtection="1">
      <protection locked="0"/>
    </xf>
    <xf numFmtId="0" fontId="0" fillId="13" borderId="0" xfId="0" applyFill="1" applyProtection="1">
      <protection locked="0"/>
    </xf>
    <xf numFmtId="1" fontId="1" fillId="13" borderId="0" xfId="0" applyNumberFormat="1" applyFont="1" applyFill="1" applyProtection="1">
      <protection locked="0"/>
    </xf>
    <xf numFmtId="0" fontId="1" fillId="10" borderId="0" xfId="0" applyFont="1" applyFill="1" applyProtection="1">
      <protection locked="0"/>
    </xf>
    <xf numFmtId="0" fontId="0" fillId="10" borderId="0" xfId="0" quotePrefix="1" applyFill="1" applyProtection="1">
      <protection locked="0"/>
    </xf>
    <xf numFmtId="1" fontId="0" fillId="10" borderId="0" xfId="0" applyNumberFormat="1" applyFill="1" applyProtection="1">
      <protection locked="0"/>
    </xf>
    <xf numFmtId="0" fontId="0" fillId="10" borderId="0" xfId="0" applyFill="1" applyProtection="1">
      <protection locked="0"/>
    </xf>
    <xf numFmtId="1" fontId="1" fillId="10" borderId="0" xfId="0" applyNumberFormat="1" applyFont="1" applyFill="1" applyProtection="1">
      <protection locked="0"/>
    </xf>
    <xf numFmtId="0" fontId="1" fillId="3" borderId="0" xfId="0" applyFont="1" applyFill="1" applyProtection="1">
      <protection locked="0"/>
    </xf>
    <xf numFmtId="0" fontId="0" fillId="3" borderId="0" xfId="0" quotePrefix="1" applyFill="1" applyProtection="1">
      <protection locked="0"/>
    </xf>
    <xf numFmtId="1" fontId="0" fillId="3" borderId="0" xfId="0" applyNumberFormat="1" applyFill="1" applyProtection="1">
      <protection locked="0"/>
    </xf>
    <xf numFmtId="0" fontId="0" fillId="3" borderId="0" xfId="0" applyFill="1" applyProtection="1">
      <protection locked="0"/>
    </xf>
    <xf numFmtId="1" fontId="1" fillId="3" borderId="0" xfId="0" applyNumberFormat="1" applyFont="1" applyFill="1" applyProtection="1">
      <protection locked="0"/>
    </xf>
    <xf numFmtId="0" fontId="5" fillId="0" borderId="0" xfId="0" applyFont="1" applyProtection="1">
      <protection locked="0"/>
    </xf>
    <xf numFmtId="0" fontId="1" fillId="7" borderId="0" xfId="0" applyFont="1" applyFill="1" applyProtection="1">
      <protection locked="0"/>
    </xf>
    <xf numFmtId="0" fontId="0" fillId="7" borderId="0" xfId="0" quotePrefix="1" applyFill="1" applyProtection="1">
      <protection locked="0"/>
    </xf>
    <xf numFmtId="1" fontId="0" fillId="7" borderId="0" xfId="0" applyNumberFormat="1" applyFill="1" applyProtection="1">
      <protection locked="0"/>
    </xf>
    <xf numFmtId="0" fontId="12" fillId="15" borderId="0" xfId="0" applyFont="1" applyFill="1" applyProtection="1">
      <protection locked="0"/>
    </xf>
    <xf numFmtId="0" fontId="13" fillId="15" borderId="0" xfId="0" quotePrefix="1" applyFont="1" applyFill="1" applyProtection="1">
      <protection locked="0"/>
    </xf>
    <xf numFmtId="1" fontId="13" fillId="15" borderId="0" xfId="0" applyNumberFormat="1" applyFont="1" applyFill="1" applyProtection="1">
      <protection locked="0"/>
    </xf>
    <xf numFmtId="0" fontId="12" fillId="14" borderId="0" xfId="0" applyFont="1" applyFill="1" applyProtection="1">
      <protection locked="0"/>
    </xf>
    <xf numFmtId="0" fontId="13" fillId="14" borderId="0" xfId="0" quotePrefix="1" applyFont="1" applyFill="1" applyProtection="1">
      <protection locked="0"/>
    </xf>
    <xf numFmtId="1" fontId="13" fillId="14" borderId="0" xfId="0" applyNumberFormat="1" applyFont="1" applyFill="1" applyProtection="1">
      <protection locked="0"/>
    </xf>
    <xf numFmtId="0" fontId="12" fillId="6" borderId="0" xfId="0" applyFont="1" applyFill="1" applyProtection="1">
      <protection locked="0"/>
    </xf>
    <xf numFmtId="0" fontId="13" fillId="6" borderId="0" xfId="0" quotePrefix="1" applyFont="1" applyFill="1" applyProtection="1">
      <protection locked="0"/>
    </xf>
    <xf numFmtId="1" fontId="13" fillId="6" borderId="0" xfId="0" applyNumberFormat="1" applyFont="1" applyFill="1" applyProtection="1">
      <protection locked="0"/>
    </xf>
    <xf numFmtId="0" fontId="0" fillId="5" borderId="0" xfId="0" applyFill="1" applyProtection="1">
      <protection locked="0"/>
    </xf>
    <xf numFmtId="1" fontId="1" fillId="5" borderId="0" xfId="0" applyNumberFormat="1" applyFont="1" applyFill="1" applyProtection="1">
      <protection locked="0"/>
    </xf>
    <xf numFmtId="0" fontId="13" fillId="6" borderId="0" xfId="0" applyFont="1" applyFill="1" applyProtection="1">
      <protection locked="0"/>
    </xf>
    <xf numFmtId="1" fontId="12" fillId="6" borderId="0" xfId="0" applyNumberFormat="1" applyFont="1" applyFill="1" applyProtection="1">
      <protection locked="0"/>
    </xf>
    <xf numFmtId="0" fontId="1" fillId="25" borderId="0" xfId="0" applyFont="1" applyFill="1" applyProtection="1">
      <protection locked="0"/>
    </xf>
    <xf numFmtId="0" fontId="12" fillId="4" borderId="0" xfId="0" applyFont="1" applyFill="1" applyProtection="1">
      <protection locked="0"/>
    </xf>
    <xf numFmtId="0" fontId="0" fillId="25" borderId="0" xfId="0" quotePrefix="1" applyFill="1" applyProtection="1">
      <protection locked="0"/>
    </xf>
    <xf numFmtId="1" fontId="0" fillId="25" borderId="0" xfId="0" applyNumberFormat="1" applyFill="1" applyProtection="1">
      <protection locked="0"/>
    </xf>
    <xf numFmtId="0" fontId="13" fillId="4" borderId="0" xfId="0" quotePrefix="1" applyFont="1" applyFill="1" applyProtection="1">
      <protection locked="0"/>
    </xf>
    <xf numFmtId="1" fontId="13" fillId="4" borderId="0" xfId="0" applyNumberFormat="1" applyFont="1" applyFill="1" applyProtection="1">
      <protection locked="0"/>
    </xf>
    <xf numFmtId="0" fontId="0" fillId="25" borderId="0" xfId="0" applyFill="1" applyProtection="1">
      <protection locked="0"/>
    </xf>
    <xf numFmtId="1" fontId="1" fillId="25" borderId="0" xfId="0" applyNumberFormat="1" applyFont="1" applyFill="1" applyProtection="1">
      <protection locked="0"/>
    </xf>
    <xf numFmtId="0" fontId="13" fillId="4" borderId="0" xfId="0" applyFont="1" applyFill="1" applyProtection="1">
      <protection locked="0"/>
    </xf>
    <xf numFmtId="1" fontId="12" fillId="4" borderId="0" xfId="0" applyNumberFormat="1" applyFont="1" applyFill="1" applyProtection="1">
      <protection locked="0"/>
    </xf>
    <xf numFmtId="0" fontId="1" fillId="17" borderId="0" xfId="0" applyFont="1" applyFill="1" applyProtection="1">
      <protection locked="0"/>
    </xf>
    <xf numFmtId="0" fontId="12" fillId="18" borderId="0" xfId="0" applyFont="1" applyFill="1" applyProtection="1">
      <protection locked="0"/>
    </xf>
    <xf numFmtId="0" fontId="0" fillId="17" borderId="0" xfId="0" quotePrefix="1" applyFill="1" applyProtection="1">
      <protection locked="0"/>
    </xf>
    <xf numFmtId="1" fontId="0" fillId="17" borderId="0" xfId="0" applyNumberFormat="1" applyFill="1" applyProtection="1">
      <protection locked="0"/>
    </xf>
    <xf numFmtId="0" fontId="13" fillId="18" borderId="0" xfId="0" quotePrefix="1" applyFont="1" applyFill="1" applyProtection="1">
      <protection locked="0"/>
    </xf>
    <xf numFmtId="1" fontId="13" fillId="18" borderId="0" xfId="0" applyNumberFormat="1" applyFont="1" applyFill="1" applyProtection="1">
      <protection locked="0"/>
    </xf>
    <xf numFmtId="0" fontId="0" fillId="17" borderId="0" xfId="0" applyFill="1" applyProtection="1">
      <protection locked="0"/>
    </xf>
    <xf numFmtId="1" fontId="1" fillId="17" borderId="0" xfId="0" applyNumberFormat="1" applyFont="1" applyFill="1" applyProtection="1">
      <protection locked="0"/>
    </xf>
    <xf numFmtId="0" fontId="13" fillId="18" borderId="0" xfId="0" applyFont="1" applyFill="1" applyProtection="1">
      <protection locked="0"/>
    </xf>
    <xf numFmtId="1" fontId="12" fillId="18" borderId="0" xfId="0" applyNumberFormat="1" applyFont="1" applyFill="1" applyProtection="1">
      <protection locked="0"/>
    </xf>
    <xf numFmtId="0" fontId="1" fillId="11" borderId="0" xfId="0" applyFont="1" applyFill="1" applyProtection="1">
      <protection locked="0"/>
    </xf>
    <xf numFmtId="0" fontId="12" fillId="19" borderId="0" xfId="0" applyFont="1" applyFill="1" applyProtection="1">
      <protection locked="0"/>
    </xf>
    <xf numFmtId="0" fontId="0" fillId="11" borderId="0" xfId="0" quotePrefix="1" applyFill="1" applyProtection="1">
      <protection locked="0"/>
    </xf>
    <xf numFmtId="1" fontId="0" fillId="11" borderId="0" xfId="0" applyNumberFormat="1" applyFill="1" applyProtection="1">
      <protection locked="0"/>
    </xf>
    <xf numFmtId="0" fontId="13" fillId="19" borderId="0" xfId="0" quotePrefix="1" applyFont="1" applyFill="1" applyProtection="1">
      <protection locked="0"/>
    </xf>
    <xf numFmtId="1" fontId="13" fillId="19" borderId="0" xfId="0" applyNumberFormat="1" applyFont="1" applyFill="1" applyProtection="1">
      <protection locked="0"/>
    </xf>
    <xf numFmtId="0" fontId="0" fillId="11" borderId="0" xfId="0" applyFill="1" applyProtection="1">
      <protection locked="0"/>
    </xf>
    <xf numFmtId="1" fontId="1" fillId="11" borderId="0" xfId="0" applyNumberFormat="1" applyFont="1" applyFill="1" applyProtection="1">
      <protection locked="0"/>
    </xf>
    <xf numFmtId="0" fontId="13" fillId="19" borderId="0" xfId="0" applyFont="1" applyFill="1" applyProtection="1">
      <protection locked="0"/>
    </xf>
    <xf numFmtId="1" fontId="12" fillId="19" borderId="0" xfId="0" applyNumberFormat="1" applyFont="1" applyFill="1" applyProtection="1">
      <protection locked="0"/>
    </xf>
    <xf numFmtId="0" fontId="1" fillId="9" borderId="0" xfId="0" applyFont="1" applyFill="1" applyProtection="1">
      <protection locked="0"/>
    </xf>
    <xf numFmtId="0" fontId="12" fillId="16" borderId="0" xfId="0" applyFont="1" applyFill="1" applyProtection="1">
      <protection locked="0"/>
    </xf>
    <xf numFmtId="0" fontId="0" fillId="9" borderId="0" xfId="0" quotePrefix="1" applyFill="1" applyProtection="1">
      <protection locked="0"/>
    </xf>
    <xf numFmtId="1" fontId="0" fillId="9" borderId="0" xfId="0" applyNumberFormat="1" applyFill="1" applyProtection="1">
      <protection locked="0"/>
    </xf>
    <xf numFmtId="0" fontId="13" fillId="16" borderId="0" xfId="0" quotePrefix="1" applyFont="1" applyFill="1" applyProtection="1">
      <protection locked="0"/>
    </xf>
    <xf numFmtId="1" fontId="13" fillId="16" borderId="0" xfId="0" applyNumberFormat="1" applyFont="1" applyFill="1" applyProtection="1">
      <protection locked="0"/>
    </xf>
    <xf numFmtId="0" fontId="0" fillId="9" borderId="0" xfId="0" applyFill="1" applyProtection="1">
      <protection locked="0"/>
    </xf>
    <xf numFmtId="1" fontId="1" fillId="9" borderId="0" xfId="0" applyNumberFormat="1" applyFont="1" applyFill="1" applyProtection="1">
      <protection locked="0"/>
    </xf>
    <xf numFmtId="0" fontId="13" fillId="16" borderId="0" xfId="0" applyFont="1" applyFill="1" applyProtection="1">
      <protection locked="0"/>
    </xf>
    <xf numFmtId="1" fontId="12" fillId="16" borderId="0" xfId="0" applyNumberFormat="1" applyFont="1" applyFill="1" applyProtection="1">
      <protection locked="0"/>
    </xf>
    <xf numFmtId="0" fontId="1" fillId="20" borderId="0" xfId="0" applyFont="1" applyFill="1" applyProtection="1">
      <protection locked="0"/>
    </xf>
    <xf numFmtId="0" fontId="12" fillId="21" borderId="0" xfId="0" applyFont="1" applyFill="1" applyProtection="1">
      <protection locked="0"/>
    </xf>
    <xf numFmtId="0" fontId="0" fillId="20" borderId="0" xfId="0" quotePrefix="1" applyFill="1" applyProtection="1">
      <protection locked="0"/>
    </xf>
    <xf numFmtId="1" fontId="0" fillId="20" borderId="0" xfId="0" applyNumberFormat="1" applyFill="1" applyProtection="1">
      <protection locked="0"/>
    </xf>
    <xf numFmtId="0" fontId="13" fillId="21" borderId="0" xfId="0" quotePrefix="1" applyFont="1" applyFill="1" applyProtection="1">
      <protection locked="0"/>
    </xf>
    <xf numFmtId="1" fontId="13" fillId="21" borderId="0" xfId="0" applyNumberFormat="1" applyFont="1" applyFill="1" applyProtection="1">
      <protection locked="0"/>
    </xf>
    <xf numFmtId="0" fontId="0" fillId="20" borderId="0" xfId="0" applyFill="1" applyProtection="1">
      <protection locked="0"/>
    </xf>
    <xf numFmtId="1" fontId="1" fillId="20" borderId="0" xfId="0" applyNumberFormat="1" applyFont="1" applyFill="1" applyProtection="1">
      <protection locked="0"/>
    </xf>
    <xf numFmtId="0" fontId="13" fillId="21" borderId="0" xfId="0" applyFont="1" applyFill="1" applyProtection="1">
      <protection locked="0"/>
    </xf>
    <xf numFmtId="1" fontId="12" fillId="21" borderId="0" xfId="0" applyNumberFormat="1" applyFont="1" applyFill="1" applyProtection="1">
      <protection locked="0"/>
    </xf>
    <xf numFmtId="0" fontId="1" fillId="22" borderId="0" xfId="0" applyFont="1" applyFill="1" applyProtection="1">
      <protection locked="0"/>
    </xf>
    <xf numFmtId="0" fontId="12" fillId="23" borderId="0" xfId="0" applyFont="1" applyFill="1" applyProtection="1">
      <protection locked="0"/>
    </xf>
    <xf numFmtId="0" fontId="0" fillId="22" borderId="0" xfId="0" quotePrefix="1" applyFill="1" applyProtection="1">
      <protection locked="0"/>
    </xf>
    <xf numFmtId="1" fontId="0" fillId="22" borderId="0" xfId="0" applyNumberFormat="1" applyFill="1" applyProtection="1">
      <protection locked="0"/>
    </xf>
    <xf numFmtId="0" fontId="13" fillId="23" borderId="0" xfId="0" quotePrefix="1" applyFont="1" applyFill="1" applyProtection="1">
      <protection locked="0"/>
    </xf>
    <xf numFmtId="1" fontId="13" fillId="23" borderId="0" xfId="0" applyNumberFormat="1" applyFont="1" applyFill="1" applyProtection="1">
      <protection locked="0"/>
    </xf>
    <xf numFmtId="0" fontId="0" fillId="22" borderId="0" xfId="0" applyFill="1" applyProtection="1">
      <protection locked="0"/>
    </xf>
    <xf numFmtId="1" fontId="1" fillId="22" borderId="0" xfId="0" applyNumberFormat="1" applyFont="1" applyFill="1" applyProtection="1">
      <protection locked="0"/>
    </xf>
    <xf numFmtId="0" fontId="13" fillId="23" borderId="0" xfId="0" applyFont="1" applyFill="1" applyProtection="1">
      <protection locked="0"/>
    </xf>
    <xf numFmtId="1" fontId="12" fillId="23" borderId="0" xfId="0" applyNumberFormat="1" applyFont="1" applyFill="1" applyProtection="1">
      <protection locked="0"/>
    </xf>
    <xf numFmtId="0" fontId="12" fillId="24" borderId="0" xfId="0" applyFont="1" applyFill="1" applyProtection="1">
      <protection locked="0"/>
    </xf>
    <xf numFmtId="0" fontId="13" fillId="24" borderId="0" xfId="0" quotePrefix="1" applyFont="1" applyFill="1" applyProtection="1">
      <protection locked="0"/>
    </xf>
    <xf numFmtId="1" fontId="13" fillId="24" borderId="0" xfId="0" applyNumberFormat="1" applyFont="1" applyFill="1" applyProtection="1">
      <protection locked="0"/>
    </xf>
    <xf numFmtId="0" fontId="13" fillId="24" borderId="0" xfId="0" applyFont="1" applyFill="1" applyProtection="1">
      <protection locked="0"/>
    </xf>
    <xf numFmtId="1" fontId="12" fillId="24" borderId="0" xfId="0" applyNumberFormat="1" applyFont="1" applyFill="1" applyProtection="1">
      <protection locked="0"/>
    </xf>
    <xf numFmtId="0" fontId="12" fillId="13" borderId="0" xfId="0" applyFont="1" applyFill="1" applyProtection="1">
      <protection locked="0"/>
    </xf>
    <xf numFmtId="0" fontId="13" fillId="13" borderId="0" xfId="0" quotePrefix="1" applyFont="1" applyFill="1" applyProtection="1">
      <protection locked="0"/>
    </xf>
    <xf numFmtId="1" fontId="13" fillId="13" borderId="0" xfId="0" applyNumberFormat="1" applyFont="1" applyFill="1" applyProtection="1">
      <protection locked="0"/>
    </xf>
    <xf numFmtId="0" fontId="13" fillId="13" borderId="0" xfId="0" applyFont="1" applyFill="1" applyProtection="1">
      <protection locked="0"/>
    </xf>
    <xf numFmtId="1" fontId="12" fillId="13" borderId="0" xfId="0" applyNumberFormat="1" applyFont="1" applyFill="1" applyProtection="1">
      <protection locked="0"/>
    </xf>
    <xf numFmtId="0" fontId="35" fillId="0" borderId="2" xfId="0" applyFont="1" applyBorder="1"/>
    <xf numFmtId="0" fontId="37" fillId="0" borderId="2" xfId="0" applyFont="1" applyBorder="1"/>
    <xf numFmtId="0" fontId="37" fillId="8" borderId="1" xfId="0" applyFont="1" applyFill="1" applyBorder="1"/>
    <xf numFmtId="0" fontId="3" fillId="11" borderId="0" xfId="0" applyFont="1" applyFill="1"/>
    <xf numFmtId="0" fontId="11" fillId="11" borderId="0" xfId="0" applyFont="1" applyFill="1" applyAlignment="1">
      <alignment horizontal="center" vertical="center"/>
    </xf>
    <xf numFmtId="0" fontId="3" fillId="35" borderId="0" xfId="0" applyFont="1" applyFill="1"/>
    <xf numFmtId="0" fontId="33" fillId="13" borderId="0" xfId="0" applyFont="1" applyFill="1"/>
    <xf numFmtId="0" fontId="38" fillId="13" borderId="0" xfId="0" applyFont="1" applyFill="1"/>
    <xf numFmtId="0" fontId="12" fillId="3" borderId="0" xfId="0" applyFont="1" applyFill="1" applyProtection="1">
      <protection locked="0"/>
    </xf>
    <xf numFmtId="0" fontId="13" fillId="3" borderId="0" xfId="0" quotePrefix="1" applyFont="1" applyFill="1" applyProtection="1">
      <protection locked="0"/>
    </xf>
    <xf numFmtId="1" fontId="13" fillId="3" borderId="0" xfId="0" applyNumberFormat="1" applyFont="1" applyFill="1" applyProtection="1">
      <protection locked="0"/>
    </xf>
    <xf numFmtId="0" fontId="13" fillId="3" borderId="0" xfId="0" applyFont="1" applyFill="1" applyProtection="1">
      <protection locked="0"/>
    </xf>
    <xf numFmtId="1" fontId="12" fillId="3" borderId="0" xfId="0" applyNumberFormat="1" applyFont="1" applyFill="1" applyProtection="1">
      <protection locked="0"/>
    </xf>
    <xf numFmtId="1" fontId="13" fillId="3" borderId="0" xfId="0" applyNumberFormat="1" applyFont="1" applyFill="1"/>
    <xf numFmtId="1" fontId="12" fillId="3" borderId="0" xfId="0" applyNumberFormat="1" applyFont="1" applyFill="1"/>
    <xf numFmtId="0" fontId="29" fillId="0" borderId="5" xfId="0" applyFont="1" applyBorder="1" applyAlignment="1">
      <alignment horizontal="center"/>
    </xf>
    <xf numFmtId="0" fontId="29" fillId="0" borderId="6" xfId="0" applyFont="1" applyBorder="1" applyAlignment="1">
      <alignment horizontal="center"/>
    </xf>
    <xf numFmtId="17" fontId="36" fillId="12" borderId="17" xfId="0" quotePrefix="1" applyNumberFormat="1" applyFont="1" applyFill="1" applyBorder="1" applyAlignment="1">
      <alignment horizontal="center" vertical="center"/>
    </xf>
    <xf numFmtId="0" fontId="36" fillId="12" borderId="18" xfId="0" applyFont="1" applyFill="1" applyBorder="1" applyAlignment="1">
      <alignment horizontal="center" vertical="center"/>
    </xf>
    <xf numFmtId="0" fontId="17" fillId="0" borderId="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17" fontId="21" fillId="0" borderId="5" xfId="0" quotePrefix="1" applyNumberFormat="1" applyFont="1" applyBorder="1" applyAlignment="1">
      <alignment horizontal="center" vertical="center"/>
    </xf>
    <xf numFmtId="17" fontId="21" fillId="0" borderId="6" xfId="0" quotePrefix="1" applyNumberFormat="1" applyFont="1" applyBorder="1" applyAlignment="1">
      <alignment horizontal="center" vertical="center"/>
    </xf>
    <xf numFmtId="17" fontId="28" fillId="30" borderId="11" xfId="0" quotePrefix="1" applyNumberFormat="1" applyFont="1" applyFill="1" applyBorder="1" applyAlignment="1">
      <alignment horizontal="center" vertical="center"/>
    </xf>
    <xf numFmtId="0" fontId="28" fillId="30" borderId="12" xfId="0" applyFont="1" applyFill="1" applyBorder="1" applyAlignment="1">
      <alignment horizontal="center" vertical="center"/>
    </xf>
    <xf numFmtId="17" fontId="34" fillId="15" borderId="11" xfId="0" quotePrefix="1" applyNumberFormat="1" applyFont="1" applyFill="1" applyBorder="1" applyAlignment="1">
      <alignment horizontal="center" vertical="center" shrinkToFit="1"/>
    </xf>
    <xf numFmtId="0" fontId="34" fillId="15" borderId="12" xfId="0" applyFont="1" applyFill="1" applyBorder="1" applyAlignment="1">
      <alignment horizontal="center" vertical="center" shrinkToFit="1"/>
    </xf>
    <xf numFmtId="17" fontId="32" fillId="31" borderId="11" xfId="0" quotePrefix="1" applyNumberFormat="1" applyFont="1" applyFill="1" applyBorder="1" applyAlignment="1">
      <alignment horizontal="center" vertical="center"/>
    </xf>
    <xf numFmtId="0" fontId="32" fillId="31" borderId="12" xfId="0" applyFont="1" applyFill="1" applyBorder="1" applyAlignment="1">
      <alignment horizontal="center" vertical="center"/>
    </xf>
    <xf numFmtId="17" fontId="32" fillId="31" borderId="12" xfId="0" quotePrefix="1" applyNumberFormat="1" applyFont="1" applyFill="1" applyBorder="1" applyAlignment="1">
      <alignment horizontal="center" vertical="center"/>
    </xf>
    <xf numFmtId="17" fontId="32" fillId="27" borderId="9" xfId="0" quotePrefix="1" applyNumberFormat="1" applyFont="1" applyFill="1" applyBorder="1" applyAlignment="1">
      <alignment horizontal="center" vertical="center"/>
    </xf>
    <xf numFmtId="17" fontId="32" fillId="27" borderId="10" xfId="0" quotePrefix="1" applyNumberFormat="1" applyFont="1" applyFill="1" applyBorder="1" applyAlignment="1">
      <alignment horizontal="center" vertical="center"/>
    </xf>
    <xf numFmtId="0" fontId="32" fillId="27" borderId="10" xfId="0" applyFont="1" applyFill="1" applyBorder="1" applyAlignment="1">
      <alignment horizontal="center" vertical="center"/>
    </xf>
    <xf numFmtId="17" fontId="22" fillId="27" borderId="9" xfId="0" quotePrefix="1" applyNumberFormat="1" applyFont="1" applyFill="1" applyBorder="1" applyAlignment="1">
      <alignment horizontal="center" vertical="center"/>
    </xf>
    <xf numFmtId="0" fontId="22" fillId="27" borderId="10" xfId="0" applyFont="1" applyFill="1" applyBorder="1" applyAlignment="1">
      <alignment horizontal="center" vertical="center"/>
    </xf>
    <xf numFmtId="17" fontId="32" fillId="28" borderId="9" xfId="0" quotePrefix="1" applyNumberFormat="1" applyFont="1" applyFill="1" applyBorder="1" applyAlignment="1">
      <alignment horizontal="center" vertical="center"/>
    </xf>
    <xf numFmtId="17" fontId="32" fillId="28" borderId="10" xfId="0" quotePrefix="1" applyNumberFormat="1" applyFont="1" applyFill="1" applyBorder="1" applyAlignment="1">
      <alignment horizontal="center" vertical="center"/>
    </xf>
    <xf numFmtId="0" fontId="32" fillId="28" borderId="10" xfId="0" applyFont="1" applyFill="1" applyBorder="1" applyAlignment="1">
      <alignment horizontal="center" vertical="center"/>
    </xf>
    <xf numFmtId="17" fontId="32" fillId="29" borderId="9" xfId="0" quotePrefix="1" applyNumberFormat="1" applyFont="1" applyFill="1" applyBorder="1" applyAlignment="1">
      <alignment horizontal="center" vertical="center"/>
    </xf>
    <xf numFmtId="17" fontId="32" fillId="29" borderId="10" xfId="0" quotePrefix="1" applyNumberFormat="1" applyFont="1" applyFill="1" applyBorder="1" applyAlignment="1">
      <alignment horizontal="center" vertical="center"/>
    </xf>
    <xf numFmtId="0" fontId="32" fillId="29" borderId="10" xfId="0" applyFont="1" applyFill="1" applyBorder="1" applyAlignment="1">
      <alignment horizontal="center" vertical="center"/>
    </xf>
    <xf numFmtId="17" fontId="36" fillId="25" borderId="9" xfId="0" quotePrefix="1" applyNumberFormat="1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17" fontId="36" fillId="25" borderId="10" xfId="0" quotePrefix="1" applyNumberFormat="1" applyFont="1" applyFill="1" applyBorder="1" applyAlignment="1">
      <alignment horizontal="center" vertical="center"/>
    </xf>
    <xf numFmtId="17" fontId="27" fillId="4" borderId="9" xfId="0" quotePrefix="1" applyNumberFormat="1" applyFont="1" applyFill="1" applyBorder="1" applyAlignment="1">
      <alignment horizontal="center" vertical="center"/>
    </xf>
    <xf numFmtId="0" fontId="27" fillId="4" borderId="10" xfId="0" applyFont="1" applyFill="1" applyBorder="1" applyAlignment="1">
      <alignment horizontal="center" vertical="center"/>
    </xf>
    <xf numFmtId="17" fontId="36" fillId="4" borderId="9" xfId="0" quotePrefix="1" applyNumberFormat="1" applyFont="1" applyFill="1" applyBorder="1" applyAlignment="1">
      <alignment horizontal="center" vertical="center"/>
    </xf>
    <xf numFmtId="0" fontId="36" fillId="4" borderId="10" xfId="0" applyFont="1" applyFill="1" applyBorder="1" applyAlignment="1">
      <alignment horizontal="center" vertical="center"/>
    </xf>
    <xf numFmtId="17" fontId="36" fillId="26" borderId="9" xfId="0" quotePrefix="1" applyNumberFormat="1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/>
    </xf>
    <xf numFmtId="17" fontId="36" fillId="12" borderId="9" xfId="0" quotePrefix="1" applyNumberFormat="1" applyFont="1" applyFill="1" applyBorder="1" applyAlignment="1">
      <alignment horizontal="center" vertical="center"/>
    </xf>
    <xf numFmtId="0" fontId="36" fillId="12" borderId="10" xfId="0" applyFont="1" applyFill="1" applyBorder="1" applyAlignment="1">
      <alignment horizontal="center" vertical="center"/>
    </xf>
    <xf numFmtId="17" fontId="36" fillId="7" borderId="9" xfId="0" quotePrefix="1" applyNumberFormat="1" applyFont="1" applyFill="1" applyBorder="1" applyAlignment="1">
      <alignment horizontal="center" vertical="center"/>
    </xf>
    <xf numFmtId="0" fontId="36" fillId="7" borderId="10" xfId="0" applyFont="1" applyFill="1" applyBorder="1" applyAlignment="1">
      <alignment horizontal="center" vertical="center"/>
    </xf>
    <xf numFmtId="17" fontId="36" fillId="13" borderId="9" xfId="0" quotePrefix="1" applyNumberFormat="1" applyFont="1" applyFill="1" applyBorder="1" applyAlignment="1">
      <alignment horizontal="center" vertical="center"/>
    </xf>
    <xf numFmtId="0" fontId="36" fillId="13" borderId="10" xfId="0" applyFont="1" applyFill="1" applyBorder="1" applyAlignment="1">
      <alignment horizontal="center" vertical="center"/>
    </xf>
    <xf numFmtId="17" fontId="27" fillId="6" borderId="9" xfId="0" quotePrefix="1" applyNumberFormat="1" applyFont="1" applyFill="1" applyBorder="1" applyAlignment="1">
      <alignment horizontal="center" vertical="center"/>
    </xf>
    <xf numFmtId="0" fontId="27" fillId="6" borderId="10" xfId="0" applyFont="1" applyFill="1" applyBorder="1" applyAlignment="1">
      <alignment horizontal="center" vertical="center"/>
    </xf>
    <xf numFmtId="17" fontId="36" fillId="6" borderId="9" xfId="0" quotePrefix="1" applyNumberFormat="1" applyFont="1" applyFill="1" applyBorder="1" applyAlignment="1">
      <alignment horizontal="center" vertical="center"/>
    </xf>
    <xf numFmtId="0" fontId="36" fillId="6" borderId="10" xfId="0" applyFont="1" applyFill="1" applyBorder="1" applyAlignment="1">
      <alignment horizontal="center" vertical="center"/>
    </xf>
    <xf numFmtId="17" fontId="36" fillId="32" borderId="9" xfId="0" quotePrefix="1" applyNumberFormat="1" applyFont="1" applyFill="1" applyBorder="1" applyAlignment="1">
      <alignment horizontal="center" vertical="center"/>
    </xf>
    <xf numFmtId="0" fontId="36" fillId="32" borderId="10" xfId="0" applyFont="1" applyFill="1" applyBorder="1" applyAlignment="1">
      <alignment horizontal="center" vertical="center"/>
    </xf>
    <xf numFmtId="17" fontId="32" fillId="33" borderId="9" xfId="0" quotePrefix="1" applyNumberFormat="1" applyFont="1" applyFill="1" applyBorder="1" applyAlignment="1">
      <alignment horizontal="center" vertical="center"/>
    </xf>
    <xf numFmtId="0" fontId="32" fillId="33" borderId="10" xfId="0" applyFont="1" applyFill="1" applyBorder="1" applyAlignment="1">
      <alignment horizontal="center" vertical="center"/>
    </xf>
    <xf numFmtId="17" fontId="32" fillId="34" borderId="9" xfId="0" quotePrefix="1" applyNumberFormat="1" applyFont="1" applyFill="1" applyBorder="1" applyAlignment="1">
      <alignment horizontal="center" vertical="center"/>
    </xf>
    <xf numFmtId="0" fontId="32" fillId="34" borderId="10" xfId="0" applyFont="1" applyFill="1" applyBorder="1" applyAlignment="1">
      <alignment horizontal="center" vertical="center"/>
    </xf>
    <xf numFmtId="0" fontId="2" fillId="26" borderId="13" xfId="0" applyFont="1" applyFill="1" applyBorder="1" applyAlignment="1">
      <alignment horizontal="center" vertical="center"/>
    </xf>
    <xf numFmtId="0" fontId="2" fillId="26" borderId="14" xfId="0" applyFont="1" applyFill="1" applyBorder="1" applyAlignment="1">
      <alignment horizontal="center" vertical="center"/>
    </xf>
    <xf numFmtId="0" fontId="2" fillId="26" borderId="15" xfId="0" applyFont="1" applyFill="1" applyBorder="1" applyAlignment="1">
      <alignment horizontal="center" vertical="center"/>
    </xf>
    <xf numFmtId="0" fontId="2" fillId="26" borderId="16" xfId="0" applyFont="1" applyFill="1" applyBorder="1" applyAlignment="1">
      <alignment horizontal="center" vertical="center"/>
    </xf>
    <xf numFmtId="0" fontId="2" fillId="3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2" fillId="38" borderId="0" xfId="0" applyFont="1" applyFill="1" applyAlignment="1">
      <alignment horizontal="center" vertical="center"/>
    </xf>
    <xf numFmtId="0" fontId="11" fillId="16" borderId="0" xfId="0" applyFont="1" applyFill="1" applyAlignment="1">
      <alignment horizontal="center" vertical="center"/>
    </xf>
    <xf numFmtId="0" fontId="2" fillId="35" borderId="0" xfId="0" applyFont="1" applyFill="1" applyAlignment="1">
      <alignment horizontal="center" vertical="center"/>
    </xf>
    <xf numFmtId="0" fontId="2" fillId="3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11" fillId="10" borderId="0" xfId="0" applyFont="1" applyFill="1" applyAlignment="1">
      <alignment horizontal="center" vertical="center"/>
    </xf>
    <xf numFmtId="0" fontId="2" fillId="18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99FF"/>
      <color rgb="FFFFFF99"/>
      <color rgb="FFFFCCFF"/>
      <color rgb="FFFFFFCC"/>
      <color rgb="FFEBE60C"/>
      <color rgb="FF008000"/>
      <color rgb="FFCC66FF"/>
      <color rgb="FFFF9900"/>
      <color rgb="FFF4B183"/>
      <color rgb="FFC55A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.xml"/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.xml"/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.xml"/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.xml"/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.xml"/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.xml"/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.xml"/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.xml"/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.xml"/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.xml"/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.xml"/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.xml"/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.xml"/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.xml"/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.xml"/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.xml"/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.xml"/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.xml"/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.xml"/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.xml"/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.xml"/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.xml"/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.xml"/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.xml"/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6.xml"/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7.xml"/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8.xml"/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9.xml"/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0.xml"/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1.xml"/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2.xml"/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3.xml"/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4.xml"/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5.xml"/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6.xml"/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7.xml"/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8.xml"/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9.xml"/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0.xml"/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1.xml"/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2.xml"/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3.xml"/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4.xml"/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5.xml"/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6.xml"/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7.xml"/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8.xml"/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9.xml"/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0.xml"/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1.xml"/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2.xml"/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3.xml"/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4.xml"/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5.xml"/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6.xml"/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7.xml"/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8.xml"/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9.xml"/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0.xml"/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1.xml"/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2.xml"/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3.xml"/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4.xml"/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5.xml"/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6.xml"/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7.xml"/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8.xml"/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9.xml"/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0.xml"/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1.xml"/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2.xml"/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3.xml"/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4.xml"/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5.xml"/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6.xml"/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7.xml"/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8.xml"/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9.xml"/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0.xml"/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_rels/chart10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1.xml"/><Relationship Id="rId2" Type="http://schemas.microsoft.com/office/2011/relationships/chartColorStyle" Target="colors101.xml"/><Relationship Id="rId1" Type="http://schemas.microsoft.com/office/2011/relationships/chartStyle" Target="style101.xml"/></Relationships>
</file>

<file path=xl/charts/_rels/chart10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2.xml"/><Relationship Id="rId2" Type="http://schemas.microsoft.com/office/2011/relationships/chartColorStyle" Target="colors102.xml"/><Relationship Id="rId1" Type="http://schemas.microsoft.com/office/2011/relationships/chartStyle" Target="style102.xml"/></Relationships>
</file>

<file path=xl/charts/_rels/chart10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3.xml"/><Relationship Id="rId2" Type="http://schemas.microsoft.com/office/2011/relationships/chartColorStyle" Target="colors103.xml"/><Relationship Id="rId1" Type="http://schemas.microsoft.com/office/2011/relationships/chartStyle" Target="style103.xml"/></Relationships>
</file>

<file path=xl/charts/_rels/chart10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4.xml"/><Relationship Id="rId2" Type="http://schemas.microsoft.com/office/2011/relationships/chartColorStyle" Target="colors104.xml"/><Relationship Id="rId1" Type="http://schemas.microsoft.com/office/2011/relationships/chartStyle" Target="style104.xml"/></Relationships>
</file>

<file path=xl/charts/_rels/chart10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5.xml"/><Relationship Id="rId2" Type="http://schemas.microsoft.com/office/2011/relationships/chartColorStyle" Target="colors105.xml"/><Relationship Id="rId1" Type="http://schemas.microsoft.com/office/2011/relationships/chartStyle" Target="style105.xml"/></Relationships>
</file>

<file path=xl/charts/_rels/chart10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6.xml"/><Relationship Id="rId2" Type="http://schemas.microsoft.com/office/2011/relationships/chartColorStyle" Target="colors106.xml"/><Relationship Id="rId1" Type="http://schemas.microsoft.com/office/2011/relationships/chartStyle" Target="style106.xml"/></Relationships>
</file>

<file path=xl/charts/_rels/chart10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7.xml"/><Relationship Id="rId2" Type="http://schemas.microsoft.com/office/2011/relationships/chartColorStyle" Target="colors107.xml"/><Relationship Id="rId1" Type="http://schemas.microsoft.com/office/2011/relationships/chartStyle" Target="style107.xml"/></Relationships>
</file>

<file path=xl/charts/_rels/chart10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8.xml"/><Relationship Id="rId2" Type="http://schemas.microsoft.com/office/2011/relationships/chartColorStyle" Target="colors108.xml"/><Relationship Id="rId1" Type="http://schemas.microsoft.com/office/2011/relationships/chartStyle" Target="style108.xml"/></Relationships>
</file>

<file path=xl/charts/_rels/chart10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9.xml"/><Relationship Id="rId2" Type="http://schemas.microsoft.com/office/2011/relationships/chartColorStyle" Target="colors109.xml"/><Relationship Id="rId1" Type="http://schemas.microsoft.com/office/2011/relationships/chartStyle" Target="style109.xml"/></Relationships>
</file>

<file path=xl/charts/_rels/chart1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0.xml"/><Relationship Id="rId2" Type="http://schemas.microsoft.com/office/2011/relationships/chartColorStyle" Target="colors110.xml"/><Relationship Id="rId1" Type="http://schemas.microsoft.com/office/2011/relationships/chartStyle" Target="style110.xml"/></Relationships>
</file>

<file path=xl/charts/_rels/chart1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1.xml"/><Relationship Id="rId2" Type="http://schemas.microsoft.com/office/2011/relationships/chartColorStyle" Target="colors111.xml"/><Relationship Id="rId1" Type="http://schemas.microsoft.com/office/2011/relationships/chartStyle" Target="style111.xml"/></Relationships>
</file>

<file path=xl/charts/_rels/chart1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2.xml"/><Relationship Id="rId2" Type="http://schemas.microsoft.com/office/2011/relationships/chartColorStyle" Target="colors112.xml"/><Relationship Id="rId1" Type="http://schemas.microsoft.com/office/2011/relationships/chartStyle" Target="style112.xml"/></Relationships>
</file>

<file path=xl/charts/_rels/chart1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3.xml"/><Relationship Id="rId2" Type="http://schemas.microsoft.com/office/2011/relationships/chartColorStyle" Target="colors113.xml"/><Relationship Id="rId1" Type="http://schemas.microsoft.com/office/2011/relationships/chartStyle" Target="style113.xml"/></Relationships>
</file>

<file path=xl/charts/_rels/chart1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4.xml"/><Relationship Id="rId2" Type="http://schemas.microsoft.com/office/2011/relationships/chartColorStyle" Target="colors114.xml"/><Relationship Id="rId1" Type="http://schemas.microsoft.com/office/2011/relationships/chartStyle" Target="style114.xml"/></Relationships>
</file>

<file path=xl/charts/_rels/chart1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5.xml"/><Relationship Id="rId2" Type="http://schemas.microsoft.com/office/2011/relationships/chartColorStyle" Target="colors115.xml"/><Relationship Id="rId1" Type="http://schemas.microsoft.com/office/2011/relationships/chartStyle" Target="style115.xml"/></Relationships>
</file>

<file path=xl/charts/_rels/chart1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6.xml"/><Relationship Id="rId2" Type="http://schemas.microsoft.com/office/2011/relationships/chartColorStyle" Target="colors116.xml"/><Relationship Id="rId1" Type="http://schemas.microsoft.com/office/2011/relationships/chartStyle" Target="style116.xml"/></Relationships>
</file>

<file path=xl/charts/_rels/chart1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7.xml"/><Relationship Id="rId2" Type="http://schemas.microsoft.com/office/2011/relationships/chartColorStyle" Target="colors117.xml"/><Relationship Id="rId1" Type="http://schemas.microsoft.com/office/2011/relationships/chartStyle" Target="style117.xml"/></Relationships>
</file>

<file path=xl/charts/_rels/chart1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8.xml"/><Relationship Id="rId2" Type="http://schemas.microsoft.com/office/2011/relationships/chartColorStyle" Target="colors118.xml"/><Relationship Id="rId1" Type="http://schemas.microsoft.com/office/2011/relationships/chartStyle" Target="style118.xml"/></Relationships>
</file>

<file path=xl/charts/_rels/chart1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9.xml"/><Relationship Id="rId2" Type="http://schemas.microsoft.com/office/2011/relationships/chartColorStyle" Target="colors119.xml"/><Relationship Id="rId1" Type="http://schemas.microsoft.com/office/2011/relationships/chartStyle" Target="style119.xml"/></Relationships>
</file>

<file path=xl/charts/_rels/chart1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0.xml"/><Relationship Id="rId2" Type="http://schemas.microsoft.com/office/2011/relationships/chartColorStyle" Target="colors120.xml"/><Relationship Id="rId1" Type="http://schemas.microsoft.com/office/2011/relationships/chartStyle" Target="style120.xml"/></Relationships>
</file>

<file path=xl/charts/_rels/chart1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1.xml"/><Relationship Id="rId2" Type="http://schemas.microsoft.com/office/2011/relationships/chartColorStyle" Target="colors121.xml"/><Relationship Id="rId1" Type="http://schemas.microsoft.com/office/2011/relationships/chartStyle" Target="style121.xml"/></Relationships>
</file>

<file path=xl/charts/_rels/chart1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2.xml"/><Relationship Id="rId2" Type="http://schemas.microsoft.com/office/2011/relationships/chartColorStyle" Target="colors122.xml"/><Relationship Id="rId1" Type="http://schemas.microsoft.com/office/2011/relationships/chartStyle" Target="style122.xml"/></Relationships>
</file>

<file path=xl/charts/_rels/chart1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3.xml"/><Relationship Id="rId2" Type="http://schemas.microsoft.com/office/2011/relationships/chartColorStyle" Target="colors123.xml"/><Relationship Id="rId1" Type="http://schemas.microsoft.com/office/2011/relationships/chartStyle" Target="style123.xml"/></Relationships>
</file>

<file path=xl/charts/_rels/chart1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4.xml"/><Relationship Id="rId2" Type="http://schemas.microsoft.com/office/2011/relationships/chartColorStyle" Target="colors124.xml"/><Relationship Id="rId1" Type="http://schemas.microsoft.com/office/2011/relationships/chartStyle" Target="style124.xml"/></Relationships>
</file>

<file path=xl/charts/_rels/chart1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5.xml"/><Relationship Id="rId2" Type="http://schemas.microsoft.com/office/2011/relationships/chartColorStyle" Target="colors125.xml"/><Relationship Id="rId1" Type="http://schemas.microsoft.com/office/2011/relationships/chartStyle" Target="style125.xml"/></Relationships>
</file>

<file path=xl/charts/_rels/chart1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6.xml"/><Relationship Id="rId2" Type="http://schemas.microsoft.com/office/2011/relationships/chartColorStyle" Target="colors126.xml"/><Relationship Id="rId1" Type="http://schemas.microsoft.com/office/2011/relationships/chartStyle" Target="style126.xml"/></Relationships>
</file>

<file path=xl/charts/_rels/chart1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7.xml"/><Relationship Id="rId2" Type="http://schemas.microsoft.com/office/2011/relationships/chartColorStyle" Target="colors127.xml"/><Relationship Id="rId1" Type="http://schemas.microsoft.com/office/2011/relationships/chartStyle" Target="style127.xml"/></Relationships>
</file>

<file path=xl/charts/_rels/chart1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8.xml"/><Relationship Id="rId2" Type="http://schemas.microsoft.com/office/2011/relationships/chartColorStyle" Target="colors128.xml"/><Relationship Id="rId1" Type="http://schemas.microsoft.com/office/2011/relationships/chartStyle" Target="style128.xml"/></Relationships>
</file>

<file path=xl/charts/_rels/chart1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9.xml"/><Relationship Id="rId2" Type="http://schemas.microsoft.com/office/2011/relationships/chartColorStyle" Target="colors129.xml"/><Relationship Id="rId1" Type="http://schemas.microsoft.com/office/2011/relationships/chartStyle" Target="style129.xml"/></Relationships>
</file>

<file path=xl/charts/_rels/chart1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0.xml"/><Relationship Id="rId2" Type="http://schemas.microsoft.com/office/2011/relationships/chartColorStyle" Target="colors130.xml"/><Relationship Id="rId1" Type="http://schemas.microsoft.com/office/2011/relationships/chartStyle" Target="style130.xml"/></Relationships>
</file>

<file path=xl/charts/_rels/chart1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1.xml"/><Relationship Id="rId2" Type="http://schemas.microsoft.com/office/2011/relationships/chartColorStyle" Target="colors131.xml"/><Relationship Id="rId1" Type="http://schemas.microsoft.com/office/2011/relationships/chartStyle" Target="style131.xml"/></Relationships>
</file>

<file path=xl/charts/_rels/chart1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2.xml"/><Relationship Id="rId2" Type="http://schemas.microsoft.com/office/2011/relationships/chartColorStyle" Target="colors132.xml"/><Relationship Id="rId1" Type="http://schemas.microsoft.com/office/2011/relationships/chartStyle" Target="style132.xml"/></Relationships>
</file>

<file path=xl/charts/_rels/chart1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3.xml"/><Relationship Id="rId2" Type="http://schemas.microsoft.com/office/2011/relationships/chartColorStyle" Target="colors133.xml"/><Relationship Id="rId1" Type="http://schemas.microsoft.com/office/2011/relationships/chartStyle" Target="style133.xml"/></Relationships>
</file>

<file path=xl/charts/_rels/chart1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4.xml"/><Relationship Id="rId2" Type="http://schemas.microsoft.com/office/2011/relationships/chartColorStyle" Target="colors134.xml"/><Relationship Id="rId1" Type="http://schemas.microsoft.com/office/2011/relationships/chartStyle" Target="style134.xml"/></Relationships>
</file>

<file path=xl/charts/_rels/chart1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5.xml"/><Relationship Id="rId2" Type="http://schemas.microsoft.com/office/2011/relationships/chartColorStyle" Target="colors135.xml"/><Relationship Id="rId1" Type="http://schemas.microsoft.com/office/2011/relationships/chartStyle" Target="style135.xml"/></Relationships>
</file>

<file path=xl/charts/_rels/chart1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6.xml"/><Relationship Id="rId2" Type="http://schemas.microsoft.com/office/2011/relationships/chartColorStyle" Target="colors136.xml"/><Relationship Id="rId1" Type="http://schemas.microsoft.com/office/2011/relationships/chartStyle" Target="style136.xml"/></Relationships>
</file>

<file path=xl/charts/_rels/chart1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7.xml"/><Relationship Id="rId2" Type="http://schemas.microsoft.com/office/2011/relationships/chartColorStyle" Target="colors137.xml"/><Relationship Id="rId1" Type="http://schemas.microsoft.com/office/2011/relationships/chartStyle" Target="style137.xml"/></Relationships>
</file>

<file path=xl/charts/_rels/chart1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8.xml"/><Relationship Id="rId2" Type="http://schemas.microsoft.com/office/2011/relationships/chartColorStyle" Target="colors138.xml"/><Relationship Id="rId1" Type="http://schemas.microsoft.com/office/2011/relationships/chartStyle" Target="style138.xml"/></Relationships>
</file>

<file path=xl/charts/_rels/chart1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9.xml"/><Relationship Id="rId2" Type="http://schemas.microsoft.com/office/2011/relationships/chartColorStyle" Target="colors139.xml"/><Relationship Id="rId1" Type="http://schemas.microsoft.com/office/2011/relationships/chartStyle" Target="style139.xml"/></Relationships>
</file>

<file path=xl/charts/_rels/chart1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0.xml"/><Relationship Id="rId2" Type="http://schemas.microsoft.com/office/2011/relationships/chartColorStyle" Target="colors140.xml"/><Relationship Id="rId1" Type="http://schemas.microsoft.com/office/2011/relationships/chartStyle" Target="style140.xml"/></Relationships>
</file>

<file path=xl/charts/_rels/chart1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1.xml"/><Relationship Id="rId2" Type="http://schemas.microsoft.com/office/2011/relationships/chartColorStyle" Target="colors141.xml"/><Relationship Id="rId1" Type="http://schemas.microsoft.com/office/2011/relationships/chartStyle" Target="style141.xml"/></Relationships>
</file>

<file path=xl/charts/_rels/chart1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2.xml"/><Relationship Id="rId2" Type="http://schemas.microsoft.com/office/2011/relationships/chartColorStyle" Target="colors142.xml"/><Relationship Id="rId1" Type="http://schemas.microsoft.com/office/2011/relationships/chartStyle" Target="style142.xml"/></Relationships>
</file>

<file path=xl/charts/_rels/chart1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3.xml"/><Relationship Id="rId2" Type="http://schemas.microsoft.com/office/2011/relationships/chartColorStyle" Target="colors143.xml"/><Relationship Id="rId1" Type="http://schemas.microsoft.com/office/2011/relationships/chartStyle" Target="style143.xml"/></Relationships>
</file>

<file path=xl/charts/_rels/chart1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4.xml"/><Relationship Id="rId2" Type="http://schemas.microsoft.com/office/2011/relationships/chartColorStyle" Target="colors144.xml"/><Relationship Id="rId1" Type="http://schemas.microsoft.com/office/2011/relationships/chartStyle" Target="style144.xml"/></Relationships>
</file>

<file path=xl/charts/_rels/chart1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5.xml"/><Relationship Id="rId2" Type="http://schemas.microsoft.com/office/2011/relationships/chartColorStyle" Target="colors145.xml"/><Relationship Id="rId1" Type="http://schemas.microsoft.com/office/2011/relationships/chartStyle" Target="style145.xml"/></Relationships>
</file>

<file path=xl/charts/_rels/chart1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6.xml"/><Relationship Id="rId2" Type="http://schemas.microsoft.com/office/2011/relationships/chartColorStyle" Target="colors146.xml"/><Relationship Id="rId1" Type="http://schemas.microsoft.com/office/2011/relationships/chartStyle" Target="style146.xml"/></Relationships>
</file>

<file path=xl/charts/_rels/chart1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7.xml"/><Relationship Id="rId2" Type="http://schemas.microsoft.com/office/2011/relationships/chartColorStyle" Target="colors147.xml"/><Relationship Id="rId1" Type="http://schemas.microsoft.com/office/2011/relationships/chartStyle" Target="style147.xml"/></Relationships>
</file>

<file path=xl/charts/_rels/chart1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8.xml"/><Relationship Id="rId2" Type="http://schemas.microsoft.com/office/2011/relationships/chartColorStyle" Target="colors148.xml"/><Relationship Id="rId1" Type="http://schemas.microsoft.com/office/2011/relationships/chartStyle" Target="style148.xml"/></Relationships>
</file>

<file path=xl/charts/_rels/chart1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9.xml"/><Relationship Id="rId2" Type="http://schemas.microsoft.com/office/2011/relationships/chartColorStyle" Target="colors149.xml"/><Relationship Id="rId1" Type="http://schemas.microsoft.com/office/2011/relationships/chartStyle" Target="style149.xml"/></Relationships>
</file>

<file path=xl/charts/_rels/chart1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0.xml"/><Relationship Id="rId2" Type="http://schemas.microsoft.com/office/2011/relationships/chartColorStyle" Target="colors150.xml"/><Relationship Id="rId1" Type="http://schemas.microsoft.com/office/2011/relationships/chartStyle" Target="style150.xml"/></Relationships>
</file>

<file path=xl/charts/_rels/chart1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1.xml"/><Relationship Id="rId2" Type="http://schemas.microsoft.com/office/2011/relationships/chartColorStyle" Target="colors151.xml"/><Relationship Id="rId1" Type="http://schemas.microsoft.com/office/2011/relationships/chartStyle" Target="style151.xml"/></Relationships>
</file>

<file path=xl/charts/_rels/chart15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2.xml"/><Relationship Id="rId2" Type="http://schemas.microsoft.com/office/2011/relationships/chartColorStyle" Target="colors152.xml"/><Relationship Id="rId1" Type="http://schemas.microsoft.com/office/2011/relationships/chartStyle" Target="style152.xml"/></Relationships>
</file>

<file path=xl/charts/_rels/chart15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3.xml"/><Relationship Id="rId2" Type="http://schemas.microsoft.com/office/2011/relationships/chartColorStyle" Target="colors153.xml"/><Relationship Id="rId1" Type="http://schemas.microsoft.com/office/2011/relationships/chartStyle" Target="style153.xml"/></Relationships>
</file>

<file path=xl/charts/_rels/chart15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4.xml"/><Relationship Id="rId2" Type="http://schemas.microsoft.com/office/2011/relationships/chartColorStyle" Target="colors154.xml"/><Relationship Id="rId1" Type="http://schemas.microsoft.com/office/2011/relationships/chartStyle" Target="style154.xml"/></Relationships>
</file>

<file path=xl/charts/_rels/chart15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5.xml"/><Relationship Id="rId2" Type="http://schemas.microsoft.com/office/2011/relationships/chartColorStyle" Target="colors155.xml"/><Relationship Id="rId1" Type="http://schemas.microsoft.com/office/2011/relationships/chartStyle" Target="style155.xml"/></Relationships>
</file>

<file path=xl/charts/_rels/chart15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6.xml"/><Relationship Id="rId2" Type="http://schemas.microsoft.com/office/2011/relationships/chartColorStyle" Target="colors156.xml"/><Relationship Id="rId1" Type="http://schemas.microsoft.com/office/2011/relationships/chartStyle" Target="style156.xml"/></Relationships>
</file>

<file path=xl/charts/_rels/chart15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7.xml"/><Relationship Id="rId2" Type="http://schemas.microsoft.com/office/2011/relationships/chartColorStyle" Target="colors157.xml"/><Relationship Id="rId1" Type="http://schemas.microsoft.com/office/2011/relationships/chartStyle" Target="style157.xml"/></Relationships>
</file>

<file path=xl/charts/_rels/chart15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8.xml"/><Relationship Id="rId2" Type="http://schemas.microsoft.com/office/2011/relationships/chartColorStyle" Target="colors158.xml"/><Relationship Id="rId1" Type="http://schemas.microsoft.com/office/2011/relationships/chartStyle" Target="style158.xml"/></Relationships>
</file>

<file path=xl/charts/_rels/chart15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9.xml"/><Relationship Id="rId2" Type="http://schemas.microsoft.com/office/2011/relationships/chartColorStyle" Target="colors159.xml"/><Relationship Id="rId1" Type="http://schemas.microsoft.com/office/2011/relationships/chartStyle" Target="style159.xml"/></Relationships>
</file>

<file path=xl/charts/_rels/chart16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0.xml"/><Relationship Id="rId2" Type="http://schemas.microsoft.com/office/2011/relationships/chartColorStyle" Target="colors160.xml"/><Relationship Id="rId1" Type="http://schemas.microsoft.com/office/2011/relationships/chartStyle" Target="style160.xml"/></Relationships>
</file>

<file path=xl/charts/_rels/chart16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1.xml"/><Relationship Id="rId2" Type="http://schemas.microsoft.com/office/2011/relationships/chartColorStyle" Target="colors161.xml"/><Relationship Id="rId1" Type="http://schemas.microsoft.com/office/2011/relationships/chartStyle" Target="style161.xml"/></Relationships>
</file>

<file path=xl/charts/_rels/chart16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2.xml"/><Relationship Id="rId2" Type="http://schemas.microsoft.com/office/2011/relationships/chartColorStyle" Target="colors162.xml"/><Relationship Id="rId1" Type="http://schemas.microsoft.com/office/2011/relationships/chartStyle" Target="style162.xml"/></Relationships>
</file>

<file path=xl/charts/_rels/chart16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3.xml"/><Relationship Id="rId2" Type="http://schemas.microsoft.com/office/2011/relationships/chartColorStyle" Target="colors163.xml"/><Relationship Id="rId1" Type="http://schemas.microsoft.com/office/2011/relationships/chartStyle" Target="style163.xml"/></Relationships>
</file>

<file path=xl/charts/_rels/chart16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4.xml"/><Relationship Id="rId2" Type="http://schemas.microsoft.com/office/2011/relationships/chartColorStyle" Target="colors164.xml"/><Relationship Id="rId1" Type="http://schemas.microsoft.com/office/2011/relationships/chartStyle" Target="style164.xml"/></Relationships>
</file>

<file path=xl/charts/_rels/chart16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5.xml"/><Relationship Id="rId2" Type="http://schemas.microsoft.com/office/2011/relationships/chartColorStyle" Target="colors165.xml"/><Relationship Id="rId1" Type="http://schemas.microsoft.com/office/2011/relationships/chartStyle" Target="style165.xml"/></Relationships>
</file>

<file path=xl/charts/_rels/chart16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6.xml"/><Relationship Id="rId2" Type="http://schemas.microsoft.com/office/2011/relationships/chartColorStyle" Target="colors166.xml"/><Relationship Id="rId1" Type="http://schemas.microsoft.com/office/2011/relationships/chartStyle" Target="style166.xml"/></Relationships>
</file>

<file path=xl/charts/_rels/chart16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7.xml"/><Relationship Id="rId2" Type="http://schemas.microsoft.com/office/2011/relationships/chartColorStyle" Target="colors167.xml"/><Relationship Id="rId1" Type="http://schemas.microsoft.com/office/2011/relationships/chartStyle" Target="style167.xml"/></Relationships>
</file>

<file path=xl/charts/_rels/chart16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8.xml"/><Relationship Id="rId2" Type="http://schemas.microsoft.com/office/2011/relationships/chartColorStyle" Target="colors168.xml"/><Relationship Id="rId1" Type="http://schemas.microsoft.com/office/2011/relationships/chartStyle" Target="style168.xml"/></Relationships>
</file>

<file path=xl/charts/_rels/chart16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9.xml"/><Relationship Id="rId2" Type="http://schemas.microsoft.com/office/2011/relationships/chartColorStyle" Target="colors169.xml"/><Relationship Id="rId1" Type="http://schemas.microsoft.com/office/2011/relationships/chartStyle" Target="style169.xml"/></Relationships>
</file>

<file path=xl/charts/_rels/chart17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0.xml"/><Relationship Id="rId2" Type="http://schemas.microsoft.com/office/2011/relationships/chartColorStyle" Target="colors170.xml"/><Relationship Id="rId1" Type="http://schemas.microsoft.com/office/2011/relationships/chartStyle" Target="style170.xml"/></Relationships>
</file>

<file path=xl/charts/_rels/chart17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1.xml"/><Relationship Id="rId2" Type="http://schemas.microsoft.com/office/2011/relationships/chartColorStyle" Target="colors171.xml"/><Relationship Id="rId1" Type="http://schemas.microsoft.com/office/2011/relationships/chartStyle" Target="style171.xml"/></Relationships>
</file>

<file path=xl/charts/_rels/chart17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2.xml"/><Relationship Id="rId2" Type="http://schemas.microsoft.com/office/2011/relationships/chartColorStyle" Target="colors172.xml"/><Relationship Id="rId1" Type="http://schemas.microsoft.com/office/2011/relationships/chartStyle" Target="style172.xml"/></Relationships>
</file>

<file path=xl/charts/_rels/chart17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3.xml"/><Relationship Id="rId2" Type="http://schemas.microsoft.com/office/2011/relationships/chartColorStyle" Target="colors173.xml"/><Relationship Id="rId1" Type="http://schemas.microsoft.com/office/2011/relationships/chartStyle" Target="style173.xml"/></Relationships>
</file>

<file path=xl/charts/_rels/chart17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4.xml"/><Relationship Id="rId2" Type="http://schemas.microsoft.com/office/2011/relationships/chartColorStyle" Target="colors174.xml"/><Relationship Id="rId1" Type="http://schemas.microsoft.com/office/2011/relationships/chartStyle" Target="style174.xml"/></Relationships>
</file>

<file path=xl/charts/_rels/chart17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5.xml"/><Relationship Id="rId2" Type="http://schemas.microsoft.com/office/2011/relationships/chartColorStyle" Target="colors175.xml"/><Relationship Id="rId1" Type="http://schemas.microsoft.com/office/2011/relationships/chartStyle" Target="style175.xml"/></Relationships>
</file>

<file path=xl/charts/_rels/chart17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6.xml"/><Relationship Id="rId2" Type="http://schemas.microsoft.com/office/2011/relationships/chartColorStyle" Target="colors176.xml"/><Relationship Id="rId1" Type="http://schemas.microsoft.com/office/2011/relationships/chartStyle" Target="style176.xml"/></Relationships>
</file>

<file path=xl/charts/_rels/chart17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7.xml"/><Relationship Id="rId2" Type="http://schemas.microsoft.com/office/2011/relationships/chartColorStyle" Target="colors177.xml"/><Relationship Id="rId1" Type="http://schemas.microsoft.com/office/2011/relationships/chartStyle" Target="style177.xml"/></Relationships>
</file>

<file path=xl/charts/_rels/chart17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8.xml"/><Relationship Id="rId2" Type="http://schemas.microsoft.com/office/2011/relationships/chartColorStyle" Target="colors178.xml"/><Relationship Id="rId1" Type="http://schemas.microsoft.com/office/2011/relationships/chartStyle" Target="style178.xml"/></Relationships>
</file>

<file path=xl/charts/_rels/chart17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9.xml"/><Relationship Id="rId2" Type="http://schemas.microsoft.com/office/2011/relationships/chartColorStyle" Target="colors179.xml"/><Relationship Id="rId1" Type="http://schemas.microsoft.com/office/2011/relationships/chartStyle" Target="style179.xml"/></Relationships>
</file>

<file path=xl/charts/_rels/chart18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0.xml"/><Relationship Id="rId2" Type="http://schemas.microsoft.com/office/2011/relationships/chartColorStyle" Target="colors180.xml"/><Relationship Id="rId1" Type="http://schemas.microsoft.com/office/2011/relationships/chartStyle" Target="style180.xml"/></Relationships>
</file>

<file path=xl/charts/_rels/chart18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1.xml"/><Relationship Id="rId2" Type="http://schemas.microsoft.com/office/2011/relationships/chartColorStyle" Target="colors181.xml"/><Relationship Id="rId1" Type="http://schemas.microsoft.com/office/2011/relationships/chartStyle" Target="style181.xml"/></Relationships>
</file>

<file path=xl/charts/_rels/chart18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2.xml"/><Relationship Id="rId2" Type="http://schemas.microsoft.com/office/2011/relationships/chartColorStyle" Target="colors182.xml"/><Relationship Id="rId1" Type="http://schemas.microsoft.com/office/2011/relationships/chartStyle" Target="style182.xml"/></Relationships>
</file>

<file path=xl/charts/_rels/chart18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3.xml"/><Relationship Id="rId2" Type="http://schemas.microsoft.com/office/2011/relationships/chartColorStyle" Target="colors183.xml"/><Relationship Id="rId1" Type="http://schemas.microsoft.com/office/2011/relationships/chartStyle" Target="style183.xml"/></Relationships>
</file>

<file path=xl/charts/_rels/chart18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4.xml"/><Relationship Id="rId2" Type="http://schemas.microsoft.com/office/2011/relationships/chartColorStyle" Target="colors184.xml"/><Relationship Id="rId1" Type="http://schemas.microsoft.com/office/2011/relationships/chartStyle" Target="style184.xml"/></Relationships>
</file>

<file path=xl/charts/_rels/chart18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5.xml"/><Relationship Id="rId2" Type="http://schemas.microsoft.com/office/2011/relationships/chartColorStyle" Target="colors185.xml"/><Relationship Id="rId1" Type="http://schemas.microsoft.com/office/2011/relationships/chartStyle" Target="style185.xml"/></Relationships>
</file>

<file path=xl/charts/_rels/chart18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6.xml"/><Relationship Id="rId2" Type="http://schemas.microsoft.com/office/2011/relationships/chartColorStyle" Target="colors186.xml"/><Relationship Id="rId1" Type="http://schemas.microsoft.com/office/2011/relationships/chartStyle" Target="style186.xml"/></Relationships>
</file>

<file path=xl/charts/_rels/chart18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7.xml"/><Relationship Id="rId2" Type="http://schemas.microsoft.com/office/2011/relationships/chartColorStyle" Target="colors187.xml"/><Relationship Id="rId1" Type="http://schemas.microsoft.com/office/2011/relationships/chartStyle" Target="style187.xml"/></Relationships>
</file>

<file path=xl/charts/_rels/chart18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8.xml"/><Relationship Id="rId2" Type="http://schemas.microsoft.com/office/2011/relationships/chartColorStyle" Target="colors188.xml"/><Relationship Id="rId1" Type="http://schemas.microsoft.com/office/2011/relationships/chartStyle" Target="style188.xml"/></Relationships>
</file>

<file path=xl/charts/_rels/chart18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9.xml"/><Relationship Id="rId2" Type="http://schemas.microsoft.com/office/2011/relationships/chartColorStyle" Target="colors189.xml"/><Relationship Id="rId1" Type="http://schemas.microsoft.com/office/2011/relationships/chartStyle" Target="style189.xml"/></Relationships>
</file>

<file path=xl/charts/_rels/chart19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0.xml"/><Relationship Id="rId2" Type="http://schemas.microsoft.com/office/2011/relationships/chartColorStyle" Target="colors190.xml"/><Relationship Id="rId1" Type="http://schemas.microsoft.com/office/2011/relationships/chartStyle" Target="style190.xml"/></Relationships>
</file>

<file path=xl/charts/_rels/chart19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1.xml"/><Relationship Id="rId2" Type="http://schemas.microsoft.com/office/2011/relationships/chartColorStyle" Target="colors191.xml"/><Relationship Id="rId1" Type="http://schemas.microsoft.com/office/2011/relationships/chartStyle" Target="style191.xml"/></Relationships>
</file>

<file path=xl/charts/_rels/chart19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2.xml"/><Relationship Id="rId2" Type="http://schemas.microsoft.com/office/2011/relationships/chartColorStyle" Target="colors192.xml"/><Relationship Id="rId1" Type="http://schemas.microsoft.com/office/2011/relationships/chartStyle" Target="style192.xml"/></Relationships>
</file>

<file path=xl/charts/_rels/chart19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3.xml"/><Relationship Id="rId2" Type="http://schemas.microsoft.com/office/2011/relationships/chartColorStyle" Target="colors193.xml"/><Relationship Id="rId1" Type="http://schemas.microsoft.com/office/2011/relationships/chartStyle" Target="style193.xml"/></Relationships>
</file>

<file path=xl/charts/_rels/chart19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4.xml"/><Relationship Id="rId2" Type="http://schemas.microsoft.com/office/2011/relationships/chartColorStyle" Target="colors194.xml"/><Relationship Id="rId1" Type="http://schemas.microsoft.com/office/2011/relationships/chartStyle" Target="style194.xml"/></Relationships>
</file>

<file path=xl/charts/_rels/chart19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5.xml"/><Relationship Id="rId2" Type="http://schemas.microsoft.com/office/2011/relationships/chartColorStyle" Target="colors195.xml"/><Relationship Id="rId1" Type="http://schemas.microsoft.com/office/2011/relationships/chartStyle" Target="style195.xml"/></Relationships>
</file>

<file path=xl/charts/_rels/chart19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6.xml"/><Relationship Id="rId2" Type="http://schemas.microsoft.com/office/2011/relationships/chartColorStyle" Target="colors196.xml"/><Relationship Id="rId1" Type="http://schemas.microsoft.com/office/2011/relationships/chartStyle" Target="style196.xml"/></Relationships>
</file>

<file path=xl/charts/_rels/chart19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7.xml"/><Relationship Id="rId2" Type="http://schemas.microsoft.com/office/2011/relationships/chartColorStyle" Target="colors197.xml"/><Relationship Id="rId1" Type="http://schemas.microsoft.com/office/2011/relationships/chartStyle" Target="style197.xml"/></Relationships>
</file>

<file path=xl/charts/_rels/chart19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8.xml"/><Relationship Id="rId2" Type="http://schemas.microsoft.com/office/2011/relationships/chartColorStyle" Target="colors198.xml"/><Relationship Id="rId1" Type="http://schemas.microsoft.com/office/2011/relationships/chartStyle" Target="style198.xml"/></Relationships>
</file>

<file path=xl/charts/_rels/chart19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9.xml"/><Relationship Id="rId2" Type="http://schemas.microsoft.com/office/2011/relationships/chartColorStyle" Target="colors199.xml"/><Relationship Id="rId1" Type="http://schemas.microsoft.com/office/2011/relationships/chartStyle" Target="style199.xml"/></Relationships>
</file>

<file path=xl/charts/_rels/chart20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0.xml"/><Relationship Id="rId2" Type="http://schemas.microsoft.com/office/2011/relationships/chartColorStyle" Target="colors200.xml"/><Relationship Id="rId1" Type="http://schemas.microsoft.com/office/2011/relationships/chartStyle" Target="style200.xml"/></Relationships>
</file>

<file path=xl/charts/_rels/chart20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1.xml"/><Relationship Id="rId2" Type="http://schemas.microsoft.com/office/2011/relationships/chartColorStyle" Target="colors201.xml"/><Relationship Id="rId1" Type="http://schemas.microsoft.com/office/2011/relationships/chartStyle" Target="style201.xml"/></Relationships>
</file>

<file path=xl/charts/_rels/chart20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2.xml"/><Relationship Id="rId2" Type="http://schemas.microsoft.com/office/2011/relationships/chartColorStyle" Target="colors202.xml"/><Relationship Id="rId1" Type="http://schemas.microsoft.com/office/2011/relationships/chartStyle" Target="style202.xml"/></Relationships>
</file>

<file path=xl/charts/_rels/chart20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3.xml"/><Relationship Id="rId2" Type="http://schemas.microsoft.com/office/2011/relationships/chartColorStyle" Target="colors203.xml"/><Relationship Id="rId1" Type="http://schemas.microsoft.com/office/2011/relationships/chartStyle" Target="style203.xml"/></Relationships>
</file>

<file path=xl/charts/_rels/chart20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4.xml"/><Relationship Id="rId2" Type="http://schemas.microsoft.com/office/2011/relationships/chartColorStyle" Target="colors204.xml"/><Relationship Id="rId1" Type="http://schemas.microsoft.com/office/2011/relationships/chartStyle" Target="style204.xml"/></Relationships>
</file>

<file path=xl/charts/_rels/chart20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5.xml"/><Relationship Id="rId2" Type="http://schemas.microsoft.com/office/2011/relationships/chartColorStyle" Target="colors205.xml"/><Relationship Id="rId1" Type="http://schemas.microsoft.com/office/2011/relationships/chartStyle" Target="style205.xml"/></Relationships>
</file>

<file path=xl/charts/_rels/chart20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6.xml"/><Relationship Id="rId2" Type="http://schemas.microsoft.com/office/2011/relationships/chartColorStyle" Target="colors206.xml"/><Relationship Id="rId1" Type="http://schemas.microsoft.com/office/2011/relationships/chartStyle" Target="style206.xml"/></Relationships>
</file>

<file path=xl/charts/_rels/chart20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7.xml"/><Relationship Id="rId2" Type="http://schemas.microsoft.com/office/2011/relationships/chartColorStyle" Target="colors207.xml"/><Relationship Id="rId1" Type="http://schemas.microsoft.com/office/2011/relationships/chartStyle" Target="style207.xml"/></Relationships>
</file>

<file path=xl/charts/_rels/chart20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8.xml"/><Relationship Id="rId2" Type="http://schemas.microsoft.com/office/2011/relationships/chartColorStyle" Target="colors208.xml"/><Relationship Id="rId1" Type="http://schemas.microsoft.com/office/2011/relationships/chartStyle" Target="style208.xml"/></Relationships>
</file>

<file path=xl/charts/_rels/chart20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9.xml"/><Relationship Id="rId2" Type="http://schemas.microsoft.com/office/2011/relationships/chartColorStyle" Target="colors209.xml"/><Relationship Id="rId1" Type="http://schemas.microsoft.com/office/2011/relationships/chartStyle" Target="style209.xml"/></Relationships>
</file>

<file path=xl/charts/_rels/chart2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0.xml"/><Relationship Id="rId2" Type="http://schemas.microsoft.com/office/2011/relationships/chartColorStyle" Target="colors210.xml"/><Relationship Id="rId1" Type="http://schemas.microsoft.com/office/2011/relationships/chartStyle" Target="style210.xml"/></Relationships>
</file>

<file path=xl/charts/_rels/chart2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1.xml"/><Relationship Id="rId2" Type="http://schemas.microsoft.com/office/2011/relationships/chartColorStyle" Target="colors211.xml"/><Relationship Id="rId1" Type="http://schemas.microsoft.com/office/2011/relationships/chartStyle" Target="style211.xml"/></Relationships>
</file>

<file path=xl/charts/_rels/chart2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2.xml"/><Relationship Id="rId2" Type="http://schemas.microsoft.com/office/2011/relationships/chartColorStyle" Target="colors212.xml"/><Relationship Id="rId1" Type="http://schemas.microsoft.com/office/2011/relationships/chartStyle" Target="style212.xml"/></Relationships>
</file>

<file path=xl/charts/_rels/chart2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3.xml"/><Relationship Id="rId2" Type="http://schemas.microsoft.com/office/2011/relationships/chartColorStyle" Target="colors213.xml"/><Relationship Id="rId1" Type="http://schemas.microsoft.com/office/2011/relationships/chartStyle" Target="style213.xml"/></Relationships>
</file>

<file path=xl/charts/_rels/chart2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4.xml"/><Relationship Id="rId2" Type="http://schemas.microsoft.com/office/2011/relationships/chartColorStyle" Target="colors214.xml"/><Relationship Id="rId1" Type="http://schemas.microsoft.com/office/2011/relationships/chartStyle" Target="style214.xml"/></Relationships>
</file>

<file path=xl/charts/_rels/chart2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5.xml"/><Relationship Id="rId2" Type="http://schemas.microsoft.com/office/2011/relationships/chartColorStyle" Target="colors215.xml"/><Relationship Id="rId1" Type="http://schemas.microsoft.com/office/2011/relationships/chartStyle" Target="style215.xml"/></Relationships>
</file>

<file path=xl/charts/_rels/chart2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6.xml"/><Relationship Id="rId2" Type="http://schemas.microsoft.com/office/2011/relationships/chartColorStyle" Target="colors216.xml"/><Relationship Id="rId1" Type="http://schemas.microsoft.com/office/2011/relationships/chartStyle" Target="style216.xml"/></Relationships>
</file>

<file path=xl/charts/_rels/chart2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7.xml"/><Relationship Id="rId2" Type="http://schemas.microsoft.com/office/2011/relationships/chartColorStyle" Target="colors217.xml"/><Relationship Id="rId1" Type="http://schemas.microsoft.com/office/2011/relationships/chartStyle" Target="style217.xml"/></Relationships>
</file>

<file path=xl/charts/_rels/chart2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8.xml"/><Relationship Id="rId2" Type="http://schemas.microsoft.com/office/2011/relationships/chartColorStyle" Target="colors218.xml"/><Relationship Id="rId1" Type="http://schemas.microsoft.com/office/2011/relationships/chartStyle" Target="style218.xml"/></Relationships>
</file>

<file path=xl/charts/_rels/chart2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9.xml"/><Relationship Id="rId2" Type="http://schemas.microsoft.com/office/2011/relationships/chartColorStyle" Target="colors219.xml"/><Relationship Id="rId1" Type="http://schemas.microsoft.com/office/2011/relationships/chartStyle" Target="style219.xml"/></Relationships>
</file>

<file path=xl/charts/_rels/chart2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0.xml"/><Relationship Id="rId2" Type="http://schemas.microsoft.com/office/2011/relationships/chartColorStyle" Target="colors220.xml"/><Relationship Id="rId1" Type="http://schemas.microsoft.com/office/2011/relationships/chartStyle" Target="style220.xml"/></Relationships>
</file>

<file path=xl/charts/_rels/chart2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1.xml"/><Relationship Id="rId2" Type="http://schemas.microsoft.com/office/2011/relationships/chartColorStyle" Target="colors221.xml"/><Relationship Id="rId1" Type="http://schemas.microsoft.com/office/2011/relationships/chartStyle" Target="style221.xml"/></Relationships>
</file>

<file path=xl/charts/_rels/chart2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2.xml"/><Relationship Id="rId2" Type="http://schemas.microsoft.com/office/2011/relationships/chartColorStyle" Target="colors222.xml"/><Relationship Id="rId1" Type="http://schemas.microsoft.com/office/2011/relationships/chartStyle" Target="style222.xml"/></Relationships>
</file>

<file path=xl/charts/_rels/chart2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3.xml"/><Relationship Id="rId2" Type="http://schemas.microsoft.com/office/2011/relationships/chartColorStyle" Target="colors223.xml"/><Relationship Id="rId1" Type="http://schemas.microsoft.com/office/2011/relationships/chartStyle" Target="style223.xml"/></Relationships>
</file>

<file path=xl/charts/_rels/chart2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4.xml"/><Relationship Id="rId2" Type="http://schemas.microsoft.com/office/2011/relationships/chartColorStyle" Target="colors224.xml"/><Relationship Id="rId1" Type="http://schemas.microsoft.com/office/2011/relationships/chartStyle" Target="style224.xml"/></Relationships>
</file>

<file path=xl/charts/_rels/chart2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5.xml"/><Relationship Id="rId2" Type="http://schemas.microsoft.com/office/2011/relationships/chartColorStyle" Target="colors225.xml"/><Relationship Id="rId1" Type="http://schemas.microsoft.com/office/2011/relationships/chartStyle" Target="style225.xml"/></Relationships>
</file>

<file path=xl/charts/_rels/chart2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6.xml"/><Relationship Id="rId2" Type="http://schemas.microsoft.com/office/2011/relationships/chartColorStyle" Target="colors226.xml"/><Relationship Id="rId1" Type="http://schemas.microsoft.com/office/2011/relationships/chartStyle" Target="style226.xml"/></Relationships>
</file>

<file path=xl/charts/_rels/chart2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7.xml"/><Relationship Id="rId2" Type="http://schemas.microsoft.com/office/2011/relationships/chartColorStyle" Target="colors227.xml"/><Relationship Id="rId1" Type="http://schemas.microsoft.com/office/2011/relationships/chartStyle" Target="style227.xml"/></Relationships>
</file>

<file path=xl/charts/_rels/chart2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8.xml"/><Relationship Id="rId2" Type="http://schemas.microsoft.com/office/2011/relationships/chartColorStyle" Target="colors228.xml"/><Relationship Id="rId1" Type="http://schemas.microsoft.com/office/2011/relationships/chartStyle" Target="style228.xml"/></Relationships>
</file>

<file path=xl/charts/_rels/chart2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29.xml"/><Relationship Id="rId2" Type="http://schemas.microsoft.com/office/2011/relationships/chartColorStyle" Target="colors229.xml"/><Relationship Id="rId1" Type="http://schemas.microsoft.com/office/2011/relationships/chartStyle" Target="style229.xml"/></Relationships>
</file>

<file path=xl/charts/_rels/chart2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0.xml"/><Relationship Id="rId2" Type="http://schemas.microsoft.com/office/2011/relationships/chartColorStyle" Target="colors230.xml"/><Relationship Id="rId1" Type="http://schemas.microsoft.com/office/2011/relationships/chartStyle" Target="style230.xml"/></Relationships>
</file>

<file path=xl/charts/_rels/chart2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1.xml"/><Relationship Id="rId2" Type="http://schemas.microsoft.com/office/2011/relationships/chartColorStyle" Target="colors231.xml"/><Relationship Id="rId1" Type="http://schemas.microsoft.com/office/2011/relationships/chartStyle" Target="style231.xml"/></Relationships>
</file>

<file path=xl/charts/_rels/chart2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2.xml"/><Relationship Id="rId2" Type="http://schemas.microsoft.com/office/2011/relationships/chartColorStyle" Target="colors232.xml"/><Relationship Id="rId1" Type="http://schemas.microsoft.com/office/2011/relationships/chartStyle" Target="style232.xml"/></Relationships>
</file>

<file path=xl/charts/_rels/chart2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3.xml"/><Relationship Id="rId2" Type="http://schemas.microsoft.com/office/2011/relationships/chartColorStyle" Target="colors233.xml"/><Relationship Id="rId1" Type="http://schemas.microsoft.com/office/2011/relationships/chartStyle" Target="style233.xml"/></Relationships>
</file>

<file path=xl/charts/_rels/chart2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4.xml"/><Relationship Id="rId2" Type="http://schemas.microsoft.com/office/2011/relationships/chartColorStyle" Target="colors234.xml"/><Relationship Id="rId1" Type="http://schemas.microsoft.com/office/2011/relationships/chartStyle" Target="style234.xml"/></Relationships>
</file>

<file path=xl/charts/_rels/chart2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5.xml"/><Relationship Id="rId2" Type="http://schemas.microsoft.com/office/2011/relationships/chartColorStyle" Target="colors235.xml"/><Relationship Id="rId1" Type="http://schemas.microsoft.com/office/2011/relationships/chartStyle" Target="style235.xml"/></Relationships>
</file>

<file path=xl/charts/_rels/chart2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6.xml"/><Relationship Id="rId2" Type="http://schemas.microsoft.com/office/2011/relationships/chartColorStyle" Target="colors236.xml"/><Relationship Id="rId1" Type="http://schemas.microsoft.com/office/2011/relationships/chartStyle" Target="style236.xml"/></Relationships>
</file>

<file path=xl/charts/_rels/chart2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7.xml"/><Relationship Id="rId2" Type="http://schemas.microsoft.com/office/2011/relationships/chartColorStyle" Target="colors237.xml"/><Relationship Id="rId1" Type="http://schemas.microsoft.com/office/2011/relationships/chartStyle" Target="style237.xml"/></Relationships>
</file>

<file path=xl/charts/_rels/chart2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8.xml"/><Relationship Id="rId2" Type="http://schemas.microsoft.com/office/2011/relationships/chartColorStyle" Target="colors238.xml"/><Relationship Id="rId1" Type="http://schemas.microsoft.com/office/2011/relationships/chartStyle" Target="style238.xml"/></Relationships>
</file>

<file path=xl/charts/_rels/chart2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39.xml"/><Relationship Id="rId2" Type="http://schemas.microsoft.com/office/2011/relationships/chartColorStyle" Target="colors239.xml"/><Relationship Id="rId1" Type="http://schemas.microsoft.com/office/2011/relationships/chartStyle" Target="style239.xml"/></Relationships>
</file>

<file path=xl/charts/_rels/chart2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0.xml"/><Relationship Id="rId2" Type="http://schemas.microsoft.com/office/2011/relationships/chartColorStyle" Target="colors240.xml"/><Relationship Id="rId1" Type="http://schemas.microsoft.com/office/2011/relationships/chartStyle" Target="style240.xml"/></Relationships>
</file>

<file path=xl/charts/_rels/chart2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1.xml"/><Relationship Id="rId2" Type="http://schemas.microsoft.com/office/2011/relationships/chartColorStyle" Target="colors241.xml"/><Relationship Id="rId1" Type="http://schemas.microsoft.com/office/2011/relationships/chartStyle" Target="style241.xml"/></Relationships>
</file>

<file path=xl/charts/_rels/chart2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2.xml"/><Relationship Id="rId2" Type="http://schemas.microsoft.com/office/2011/relationships/chartColorStyle" Target="colors242.xml"/><Relationship Id="rId1" Type="http://schemas.microsoft.com/office/2011/relationships/chartStyle" Target="style242.xml"/></Relationships>
</file>

<file path=xl/charts/_rels/chart2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3.xml"/><Relationship Id="rId2" Type="http://schemas.microsoft.com/office/2011/relationships/chartColorStyle" Target="colors243.xml"/><Relationship Id="rId1" Type="http://schemas.microsoft.com/office/2011/relationships/chartStyle" Target="style243.xml"/></Relationships>
</file>

<file path=xl/charts/_rels/chart2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4.xml"/><Relationship Id="rId2" Type="http://schemas.microsoft.com/office/2011/relationships/chartColorStyle" Target="colors244.xml"/><Relationship Id="rId1" Type="http://schemas.microsoft.com/office/2011/relationships/chartStyle" Target="style244.xml"/></Relationships>
</file>

<file path=xl/charts/_rels/chart2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5.xml"/><Relationship Id="rId2" Type="http://schemas.microsoft.com/office/2011/relationships/chartColorStyle" Target="colors245.xml"/><Relationship Id="rId1" Type="http://schemas.microsoft.com/office/2011/relationships/chartStyle" Target="style245.xml"/></Relationships>
</file>

<file path=xl/charts/_rels/chart2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6.xml"/><Relationship Id="rId2" Type="http://schemas.microsoft.com/office/2011/relationships/chartColorStyle" Target="colors246.xml"/><Relationship Id="rId1" Type="http://schemas.microsoft.com/office/2011/relationships/chartStyle" Target="style246.xml"/></Relationships>
</file>

<file path=xl/charts/_rels/chart2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7.xml"/><Relationship Id="rId2" Type="http://schemas.microsoft.com/office/2011/relationships/chartColorStyle" Target="colors247.xml"/><Relationship Id="rId1" Type="http://schemas.microsoft.com/office/2011/relationships/chartStyle" Target="style247.xml"/></Relationships>
</file>

<file path=xl/charts/_rels/chart2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8.xml"/><Relationship Id="rId2" Type="http://schemas.microsoft.com/office/2011/relationships/chartColorStyle" Target="colors248.xml"/><Relationship Id="rId1" Type="http://schemas.microsoft.com/office/2011/relationships/chartStyle" Target="style248.xml"/></Relationships>
</file>

<file path=xl/charts/_rels/chart2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49.xml"/><Relationship Id="rId2" Type="http://schemas.microsoft.com/office/2011/relationships/chartColorStyle" Target="colors249.xml"/><Relationship Id="rId1" Type="http://schemas.microsoft.com/office/2011/relationships/chartStyle" Target="style249.xml"/></Relationships>
</file>

<file path=xl/charts/_rels/chart2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0.xml"/><Relationship Id="rId2" Type="http://schemas.microsoft.com/office/2011/relationships/chartColorStyle" Target="colors250.xml"/><Relationship Id="rId1" Type="http://schemas.microsoft.com/office/2011/relationships/chartStyle" Target="style250.xml"/></Relationships>
</file>

<file path=xl/charts/_rels/chart2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1.xml"/><Relationship Id="rId2" Type="http://schemas.microsoft.com/office/2011/relationships/chartColorStyle" Target="colors251.xml"/><Relationship Id="rId1" Type="http://schemas.microsoft.com/office/2011/relationships/chartStyle" Target="style251.xml"/></Relationships>
</file>

<file path=xl/charts/_rels/chart25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2.xml"/><Relationship Id="rId2" Type="http://schemas.microsoft.com/office/2011/relationships/chartColorStyle" Target="colors252.xml"/><Relationship Id="rId1" Type="http://schemas.microsoft.com/office/2011/relationships/chartStyle" Target="style252.xml"/></Relationships>
</file>

<file path=xl/charts/_rels/chart25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3.xml"/><Relationship Id="rId2" Type="http://schemas.microsoft.com/office/2011/relationships/chartColorStyle" Target="colors253.xml"/><Relationship Id="rId1" Type="http://schemas.microsoft.com/office/2011/relationships/chartStyle" Target="style253.xml"/></Relationships>
</file>

<file path=xl/charts/_rels/chart25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4.xml"/><Relationship Id="rId2" Type="http://schemas.microsoft.com/office/2011/relationships/chartColorStyle" Target="colors254.xml"/><Relationship Id="rId1" Type="http://schemas.microsoft.com/office/2011/relationships/chartStyle" Target="style254.xml"/></Relationships>
</file>

<file path=xl/charts/_rels/chart25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5.xml"/><Relationship Id="rId2" Type="http://schemas.microsoft.com/office/2011/relationships/chartColorStyle" Target="colors255.xml"/><Relationship Id="rId1" Type="http://schemas.microsoft.com/office/2011/relationships/chartStyle" Target="style255.xml"/></Relationships>
</file>

<file path=xl/charts/_rels/chart25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6.xml"/><Relationship Id="rId2" Type="http://schemas.microsoft.com/office/2011/relationships/chartColorStyle" Target="colors256.xml"/><Relationship Id="rId1" Type="http://schemas.microsoft.com/office/2011/relationships/chartStyle" Target="style256.xml"/></Relationships>
</file>

<file path=xl/charts/_rels/chart25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7.xml"/><Relationship Id="rId2" Type="http://schemas.microsoft.com/office/2011/relationships/chartColorStyle" Target="colors257.xml"/><Relationship Id="rId1" Type="http://schemas.microsoft.com/office/2011/relationships/chartStyle" Target="style257.xml"/></Relationships>
</file>

<file path=xl/charts/_rels/chart25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8.xml"/><Relationship Id="rId2" Type="http://schemas.microsoft.com/office/2011/relationships/chartColorStyle" Target="colors258.xml"/><Relationship Id="rId1" Type="http://schemas.microsoft.com/office/2011/relationships/chartStyle" Target="style258.xml"/></Relationships>
</file>

<file path=xl/charts/_rels/chart25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59.xml"/><Relationship Id="rId2" Type="http://schemas.microsoft.com/office/2011/relationships/chartColorStyle" Target="colors259.xml"/><Relationship Id="rId1" Type="http://schemas.microsoft.com/office/2011/relationships/chartStyle" Target="style259.xml"/></Relationships>
</file>

<file path=xl/charts/_rels/chart26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0.xml"/><Relationship Id="rId2" Type="http://schemas.microsoft.com/office/2011/relationships/chartColorStyle" Target="colors260.xml"/><Relationship Id="rId1" Type="http://schemas.microsoft.com/office/2011/relationships/chartStyle" Target="style260.xml"/></Relationships>
</file>

<file path=xl/charts/_rels/chart26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1.xml"/><Relationship Id="rId2" Type="http://schemas.microsoft.com/office/2011/relationships/chartColorStyle" Target="colors261.xml"/><Relationship Id="rId1" Type="http://schemas.microsoft.com/office/2011/relationships/chartStyle" Target="style261.xml"/></Relationships>
</file>

<file path=xl/charts/_rels/chart26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2.xml"/><Relationship Id="rId2" Type="http://schemas.microsoft.com/office/2011/relationships/chartColorStyle" Target="colors262.xml"/><Relationship Id="rId1" Type="http://schemas.microsoft.com/office/2011/relationships/chartStyle" Target="style262.xml"/></Relationships>
</file>

<file path=xl/charts/_rels/chart26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3.xml"/><Relationship Id="rId2" Type="http://schemas.microsoft.com/office/2011/relationships/chartColorStyle" Target="colors263.xml"/><Relationship Id="rId1" Type="http://schemas.microsoft.com/office/2011/relationships/chartStyle" Target="style263.xml"/></Relationships>
</file>

<file path=xl/charts/_rels/chart26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4.xml"/><Relationship Id="rId2" Type="http://schemas.microsoft.com/office/2011/relationships/chartColorStyle" Target="colors264.xml"/><Relationship Id="rId1" Type="http://schemas.microsoft.com/office/2011/relationships/chartStyle" Target="style264.xml"/></Relationships>
</file>

<file path=xl/charts/_rels/chart26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5.xml"/><Relationship Id="rId2" Type="http://schemas.microsoft.com/office/2011/relationships/chartColorStyle" Target="colors265.xml"/><Relationship Id="rId1" Type="http://schemas.microsoft.com/office/2011/relationships/chartStyle" Target="style265.xml"/></Relationships>
</file>

<file path=xl/charts/_rels/chart26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6.xml"/><Relationship Id="rId2" Type="http://schemas.microsoft.com/office/2011/relationships/chartColorStyle" Target="colors266.xml"/><Relationship Id="rId1" Type="http://schemas.microsoft.com/office/2011/relationships/chartStyle" Target="style266.xml"/></Relationships>
</file>

<file path=xl/charts/_rels/chart26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7.xml"/><Relationship Id="rId2" Type="http://schemas.microsoft.com/office/2011/relationships/chartColorStyle" Target="colors267.xml"/><Relationship Id="rId1" Type="http://schemas.microsoft.com/office/2011/relationships/chartStyle" Target="style267.xml"/></Relationships>
</file>

<file path=xl/charts/_rels/chart26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8.xml"/><Relationship Id="rId2" Type="http://schemas.microsoft.com/office/2011/relationships/chartColorStyle" Target="colors268.xml"/><Relationship Id="rId1" Type="http://schemas.microsoft.com/office/2011/relationships/chartStyle" Target="style268.xml"/></Relationships>
</file>

<file path=xl/charts/_rels/chart26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69.xml"/><Relationship Id="rId2" Type="http://schemas.microsoft.com/office/2011/relationships/chartColorStyle" Target="colors269.xml"/><Relationship Id="rId1" Type="http://schemas.microsoft.com/office/2011/relationships/chartStyle" Target="style269.xml"/></Relationships>
</file>

<file path=xl/charts/_rels/chart27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0.xml"/><Relationship Id="rId2" Type="http://schemas.microsoft.com/office/2011/relationships/chartColorStyle" Target="colors270.xml"/><Relationship Id="rId1" Type="http://schemas.microsoft.com/office/2011/relationships/chartStyle" Target="style270.xml"/></Relationships>
</file>

<file path=xl/charts/_rels/chart27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1.xml"/><Relationship Id="rId2" Type="http://schemas.microsoft.com/office/2011/relationships/chartColorStyle" Target="colors271.xml"/><Relationship Id="rId1" Type="http://schemas.microsoft.com/office/2011/relationships/chartStyle" Target="style271.xml"/></Relationships>
</file>

<file path=xl/charts/_rels/chart27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2.xml"/><Relationship Id="rId2" Type="http://schemas.microsoft.com/office/2011/relationships/chartColorStyle" Target="colors272.xml"/><Relationship Id="rId1" Type="http://schemas.microsoft.com/office/2011/relationships/chartStyle" Target="style272.xml"/></Relationships>
</file>

<file path=xl/charts/_rels/chart27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3.xml"/><Relationship Id="rId2" Type="http://schemas.microsoft.com/office/2011/relationships/chartColorStyle" Target="colors273.xml"/><Relationship Id="rId1" Type="http://schemas.microsoft.com/office/2011/relationships/chartStyle" Target="style273.xml"/></Relationships>
</file>

<file path=xl/charts/_rels/chart27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4.xml"/><Relationship Id="rId2" Type="http://schemas.microsoft.com/office/2011/relationships/chartColorStyle" Target="colors274.xml"/><Relationship Id="rId1" Type="http://schemas.microsoft.com/office/2011/relationships/chartStyle" Target="style274.xml"/></Relationships>
</file>

<file path=xl/charts/_rels/chart27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5.xml"/><Relationship Id="rId2" Type="http://schemas.microsoft.com/office/2011/relationships/chartColorStyle" Target="colors275.xml"/><Relationship Id="rId1" Type="http://schemas.microsoft.com/office/2011/relationships/chartStyle" Target="style275.xml"/></Relationships>
</file>

<file path=xl/charts/_rels/chart27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6.xml"/><Relationship Id="rId2" Type="http://schemas.microsoft.com/office/2011/relationships/chartColorStyle" Target="colors276.xml"/><Relationship Id="rId1" Type="http://schemas.microsoft.com/office/2011/relationships/chartStyle" Target="style276.xml"/></Relationships>
</file>

<file path=xl/charts/_rels/chart27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7.xml"/><Relationship Id="rId2" Type="http://schemas.microsoft.com/office/2011/relationships/chartColorStyle" Target="colors277.xml"/><Relationship Id="rId1" Type="http://schemas.microsoft.com/office/2011/relationships/chartStyle" Target="style277.xml"/></Relationships>
</file>

<file path=xl/charts/_rels/chart27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8.xml"/><Relationship Id="rId2" Type="http://schemas.microsoft.com/office/2011/relationships/chartColorStyle" Target="colors278.xml"/><Relationship Id="rId1" Type="http://schemas.microsoft.com/office/2011/relationships/chartStyle" Target="style278.xml"/></Relationships>
</file>

<file path=xl/charts/_rels/chart27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79.xml"/><Relationship Id="rId2" Type="http://schemas.microsoft.com/office/2011/relationships/chartColorStyle" Target="colors279.xml"/><Relationship Id="rId1" Type="http://schemas.microsoft.com/office/2011/relationships/chartStyle" Target="style279.xml"/></Relationships>
</file>

<file path=xl/charts/_rels/chart28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0.xml"/><Relationship Id="rId2" Type="http://schemas.microsoft.com/office/2011/relationships/chartColorStyle" Target="colors280.xml"/><Relationship Id="rId1" Type="http://schemas.microsoft.com/office/2011/relationships/chartStyle" Target="style280.xml"/></Relationships>
</file>

<file path=xl/charts/_rels/chart28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1.xml"/><Relationship Id="rId2" Type="http://schemas.microsoft.com/office/2011/relationships/chartColorStyle" Target="colors281.xml"/><Relationship Id="rId1" Type="http://schemas.microsoft.com/office/2011/relationships/chartStyle" Target="style281.xml"/></Relationships>
</file>

<file path=xl/charts/_rels/chart28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2.xml"/><Relationship Id="rId2" Type="http://schemas.microsoft.com/office/2011/relationships/chartColorStyle" Target="colors282.xml"/><Relationship Id="rId1" Type="http://schemas.microsoft.com/office/2011/relationships/chartStyle" Target="style282.xml"/></Relationships>
</file>

<file path=xl/charts/_rels/chart28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3.xml"/><Relationship Id="rId2" Type="http://schemas.microsoft.com/office/2011/relationships/chartColorStyle" Target="colors283.xml"/><Relationship Id="rId1" Type="http://schemas.microsoft.com/office/2011/relationships/chartStyle" Target="style283.xml"/></Relationships>
</file>

<file path=xl/charts/_rels/chart28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4.xml"/><Relationship Id="rId2" Type="http://schemas.microsoft.com/office/2011/relationships/chartColorStyle" Target="colors284.xml"/><Relationship Id="rId1" Type="http://schemas.microsoft.com/office/2011/relationships/chartStyle" Target="style284.xml"/></Relationships>
</file>

<file path=xl/charts/_rels/chart28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5.xml"/><Relationship Id="rId2" Type="http://schemas.microsoft.com/office/2011/relationships/chartColorStyle" Target="colors285.xml"/><Relationship Id="rId1" Type="http://schemas.microsoft.com/office/2011/relationships/chartStyle" Target="style285.xml"/></Relationships>
</file>

<file path=xl/charts/_rels/chart28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6.xml"/><Relationship Id="rId2" Type="http://schemas.microsoft.com/office/2011/relationships/chartColorStyle" Target="colors286.xml"/><Relationship Id="rId1" Type="http://schemas.microsoft.com/office/2011/relationships/chartStyle" Target="style286.xml"/></Relationships>
</file>

<file path=xl/charts/_rels/chart28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7.xml"/><Relationship Id="rId2" Type="http://schemas.microsoft.com/office/2011/relationships/chartColorStyle" Target="colors287.xml"/><Relationship Id="rId1" Type="http://schemas.microsoft.com/office/2011/relationships/chartStyle" Target="style287.xml"/></Relationships>
</file>

<file path=xl/charts/_rels/chart28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8.xml"/><Relationship Id="rId2" Type="http://schemas.microsoft.com/office/2011/relationships/chartColorStyle" Target="colors288.xml"/><Relationship Id="rId1" Type="http://schemas.microsoft.com/office/2011/relationships/chartStyle" Target="style288.xml"/></Relationships>
</file>

<file path=xl/charts/_rels/chart28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89.xml"/><Relationship Id="rId2" Type="http://schemas.microsoft.com/office/2011/relationships/chartColorStyle" Target="colors289.xml"/><Relationship Id="rId1" Type="http://schemas.microsoft.com/office/2011/relationships/chartStyle" Target="style289.xml"/></Relationships>
</file>

<file path=xl/charts/_rels/chart29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0.xml"/><Relationship Id="rId2" Type="http://schemas.microsoft.com/office/2011/relationships/chartColorStyle" Target="colors290.xml"/><Relationship Id="rId1" Type="http://schemas.microsoft.com/office/2011/relationships/chartStyle" Target="style290.xml"/></Relationships>
</file>

<file path=xl/charts/_rels/chart29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1.xml"/><Relationship Id="rId2" Type="http://schemas.microsoft.com/office/2011/relationships/chartColorStyle" Target="colors291.xml"/><Relationship Id="rId1" Type="http://schemas.microsoft.com/office/2011/relationships/chartStyle" Target="style291.xml"/></Relationships>
</file>

<file path=xl/charts/_rels/chart29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2.xml"/><Relationship Id="rId2" Type="http://schemas.microsoft.com/office/2011/relationships/chartColorStyle" Target="colors292.xml"/><Relationship Id="rId1" Type="http://schemas.microsoft.com/office/2011/relationships/chartStyle" Target="style292.xml"/></Relationships>
</file>

<file path=xl/charts/_rels/chart29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3.xml"/><Relationship Id="rId2" Type="http://schemas.microsoft.com/office/2011/relationships/chartColorStyle" Target="colors293.xml"/><Relationship Id="rId1" Type="http://schemas.microsoft.com/office/2011/relationships/chartStyle" Target="style293.xml"/></Relationships>
</file>

<file path=xl/charts/_rels/chart29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4.xml"/><Relationship Id="rId2" Type="http://schemas.microsoft.com/office/2011/relationships/chartColorStyle" Target="colors294.xml"/><Relationship Id="rId1" Type="http://schemas.microsoft.com/office/2011/relationships/chartStyle" Target="style294.xml"/></Relationships>
</file>

<file path=xl/charts/_rels/chart29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5.xml"/><Relationship Id="rId2" Type="http://schemas.microsoft.com/office/2011/relationships/chartColorStyle" Target="colors295.xml"/><Relationship Id="rId1" Type="http://schemas.microsoft.com/office/2011/relationships/chartStyle" Target="style295.xml"/></Relationships>
</file>

<file path=xl/charts/_rels/chart29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6.xml"/><Relationship Id="rId2" Type="http://schemas.microsoft.com/office/2011/relationships/chartColorStyle" Target="colors296.xml"/><Relationship Id="rId1" Type="http://schemas.microsoft.com/office/2011/relationships/chartStyle" Target="style296.xml"/></Relationships>
</file>

<file path=xl/charts/_rels/chart29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7.xml"/><Relationship Id="rId2" Type="http://schemas.microsoft.com/office/2011/relationships/chartColorStyle" Target="colors297.xml"/><Relationship Id="rId1" Type="http://schemas.microsoft.com/office/2011/relationships/chartStyle" Target="style297.xml"/></Relationships>
</file>

<file path=xl/charts/_rels/chart29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8.xml"/><Relationship Id="rId2" Type="http://schemas.microsoft.com/office/2011/relationships/chartColorStyle" Target="colors298.xml"/><Relationship Id="rId1" Type="http://schemas.microsoft.com/office/2011/relationships/chartStyle" Target="style298.xml"/></Relationships>
</file>

<file path=xl/charts/_rels/chart29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99.xml"/><Relationship Id="rId2" Type="http://schemas.microsoft.com/office/2011/relationships/chartColorStyle" Target="colors299.xml"/><Relationship Id="rId1" Type="http://schemas.microsoft.com/office/2011/relationships/chartStyle" Target="style299.xml"/></Relationships>
</file>

<file path=xl/charts/_rels/chart30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0.xml"/><Relationship Id="rId2" Type="http://schemas.microsoft.com/office/2011/relationships/chartColorStyle" Target="colors300.xml"/><Relationship Id="rId1" Type="http://schemas.microsoft.com/office/2011/relationships/chartStyle" Target="style300.xml"/></Relationships>
</file>

<file path=xl/charts/_rels/chart30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1.xml"/><Relationship Id="rId2" Type="http://schemas.microsoft.com/office/2011/relationships/chartColorStyle" Target="colors301.xml"/><Relationship Id="rId1" Type="http://schemas.microsoft.com/office/2011/relationships/chartStyle" Target="style301.xml"/></Relationships>
</file>

<file path=xl/charts/_rels/chart30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2.xml"/><Relationship Id="rId2" Type="http://schemas.microsoft.com/office/2011/relationships/chartColorStyle" Target="colors302.xml"/><Relationship Id="rId1" Type="http://schemas.microsoft.com/office/2011/relationships/chartStyle" Target="style302.xml"/></Relationships>
</file>

<file path=xl/charts/_rels/chart30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3.xml"/><Relationship Id="rId2" Type="http://schemas.microsoft.com/office/2011/relationships/chartColorStyle" Target="colors303.xml"/><Relationship Id="rId1" Type="http://schemas.microsoft.com/office/2011/relationships/chartStyle" Target="style303.xml"/></Relationships>
</file>

<file path=xl/charts/_rels/chart30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4.xml"/><Relationship Id="rId2" Type="http://schemas.microsoft.com/office/2011/relationships/chartColorStyle" Target="colors304.xml"/><Relationship Id="rId1" Type="http://schemas.microsoft.com/office/2011/relationships/chartStyle" Target="style304.xml"/></Relationships>
</file>

<file path=xl/charts/_rels/chart30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5.xml"/><Relationship Id="rId2" Type="http://schemas.microsoft.com/office/2011/relationships/chartColorStyle" Target="colors305.xml"/><Relationship Id="rId1" Type="http://schemas.microsoft.com/office/2011/relationships/chartStyle" Target="style305.xml"/></Relationships>
</file>

<file path=xl/charts/_rels/chart30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6.xml"/><Relationship Id="rId2" Type="http://schemas.microsoft.com/office/2011/relationships/chartColorStyle" Target="colors306.xml"/><Relationship Id="rId1" Type="http://schemas.microsoft.com/office/2011/relationships/chartStyle" Target="style306.xml"/></Relationships>
</file>

<file path=xl/charts/_rels/chart30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7.xml"/><Relationship Id="rId2" Type="http://schemas.microsoft.com/office/2011/relationships/chartColorStyle" Target="colors307.xml"/><Relationship Id="rId1" Type="http://schemas.microsoft.com/office/2011/relationships/chartStyle" Target="style307.xml"/></Relationships>
</file>

<file path=xl/charts/_rels/chart30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8.xml"/><Relationship Id="rId2" Type="http://schemas.microsoft.com/office/2011/relationships/chartColorStyle" Target="colors308.xml"/><Relationship Id="rId1" Type="http://schemas.microsoft.com/office/2011/relationships/chartStyle" Target="style308.xml"/></Relationships>
</file>

<file path=xl/charts/_rels/chart30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09.xml"/><Relationship Id="rId2" Type="http://schemas.microsoft.com/office/2011/relationships/chartColorStyle" Target="colors309.xml"/><Relationship Id="rId1" Type="http://schemas.microsoft.com/office/2011/relationships/chartStyle" Target="style309.xml"/></Relationships>
</file>

<file path=xl/charts/_rels/chart3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0.xml"/><Relationship Id="rId2" Type="http://schemas.microsoft.com/office/2011/relationships/chartColorStyle" Target="colors310.xml"/><Relationship Id="rId1" Type="http://schemas.microsoft.com/office/2011/relationships/chartStyle" Target="style310.xml"/></Relationships>
</file>

<file path=xl/charts/_rels/chart3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1.xml"/><Relationship Id="rId2" Type="http://schemas.microsoft.com/office/2011/relationships/chartColorStyle" Target="colors311.xml"/><Relationship Id="rId1" Type="http://schemas.microsoft.com/office/2011/relationships/chartStyle" Target="style311.xml"/></Relationships>
</file>

<file path=xl/charts/_rels/chart3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2.xml"/><Relationship Id="rId2" Type="http://schemas.microsoft.com/office/2011/relationships/chartColorStyle" Target="colors312.xml"/><Relationship Id="rId1" Type="http://schemas.microsoft.com/office/2011/relationships/chartStyle" Target="style312.xml"/></Relationships>
</file>

<file path=xl/charts/_rels/chart3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3.xml"/><Relationship Id="rId2" Type="http://schemas.microsoft.com/office/2011/relationships/chartColorStyle" Target="colors313.xml"/><Relationship Id="rId1" Type="http://schemas.microsoft.com/office/2011/relationships/chartStyle" Target="style313.xml"/></Relationships>
</file>

<file path=xl/charts/_rels/chart3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4.xml"/><Relationship Id="rId2" Type="http://schemas.microsoft.com/office/2011/relationships/chartColorStyle" Target="colors314.xml"/><Relationship Id="rId1" Type="http://schemas.microsoft.com/office/2011/relationships/chartStyle" Target="style314.xml"/></Relationships>
</file>

<file path=xl/charts/_rels/chart3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5.xml"/><Relationship Id="rId2" Type="http://schemas.microsoft.com/office/2011/relationships/chartColorStyle" Target="colors315.xml"/><Relationship Id="rId1" Type="http://schemas.microsoft.com/office/2011/relationships/chartStyle" Target="style315.xml"/></Relationships>
</file>

<file path=xl/charts/_rels/chart3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6.xml"/><Relationship Id="rId2" Type="http://schemas.microsoft.com/office/2011/relationships/chartColorStyle" Target="colors316.xml"/><Relationship Id="rId1" Type="http://schemas.microsoft.com/office/2011/relationships/chartStyle" Target="style316.xml"/></Relationships>
</file>

<file path=xl/charts/_rels/chart3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7.xml"/><Relationship Id="rId2" Type="http://schemas.microsoft.com/office/2011/relationships/chartColorStyle" Target="colors317.xml"/><Relationship Id="rId1" Type="http://schemas.microsoft.com/office/2011/relationships/chartStyle" Target="style317.xml"/></Relationships>
</file>

<file path=xl/charts/_rels/chart3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8.xml"/><Relationship Id="rId2" Type="http://schemas.microsoft.com/office/2011/relationships/chartColorStyle" Target="colors318.xml"/><Relationship Id="rId1" Type="http://schemas.microsoft.com/office/2011/relationships/chartStyle" Target="style318.xml"/></Relationships>
</file>

<file path=xl/charts/_rels/chart3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19.xml"/><Relationship Id="rId2" Type="http://schemas.microsoft.com/office/2011/relationships/chartColorStyle" Target="colors319.xml"/><Relationship Id="rId1" Type="http://schemas.microsoft.com/office/2011/relationships/chartStyle" Target="style319.xml"/></Relationships>
</file>

<file path=xl/charts/_rels/chart3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0.xml"/><Relationship Id="rId2" Type="http://schemas.microsoft.com/office/2011/relationships/chartColorStyle" Target="colors320.xml"/><Relationship Id="rId1" Type="http://schemas.microsoft.com/office/2011/relationships/chartStyle" Target="style320.xml"/></Relationships>
</file>

<file path=xl/charts/_rels/chart3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1.xml"/><Relationship Id="rId2" Type="http://schemas.microsoft.com/office/2011/relationships/chartColorStyle" Target="colors321.xml"/><Relationship Id="rId1" Type="http://schemas.microsoft.com/office/2011/relationships/chartStyle" Target="style321.xml"/></Relationships>
</file>

<file path=xl/charts/_rels/chart3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2.xml"/><Relationship Id="rId2" Type="http://schemas.microsoft.com/office/2011/relationships/chartColorStyle" Target="colors322.xml"/><Relationship Id="rId1" Type="http://schemas.microsoft.com/office/2011/relationships/chartStyle" Target="style322.xml"/></Relationships>
</file>

<file path=xl/charts/_rels/chart3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3.xml"/><Relationship Id="rId2" Type="http://schemas.microsoft.com/office/2011/relationships/chartColorStyle" Target="colors323.xml"/><Relationship Id="rId1" Type="http://schemas.microsoft.com/office/2011/relationships/chartStyle" Target="style323.xml"/></Relationships>
</file>

<file path=xl/charts/_rels/chart3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4.xml"/><Relationship Id="rId2" Type="http://schemas.microsoft.com/office/2011/relationships/chartColorStyle" Target="colors324.xml"/><Relationship Id="rId1" Type="http://schemas.microsoft.com/office/2011/relationships/chartStyle" Target="style324.xml"/></Relationships>
</file>

<file path=xl/charts/_rels/chart3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5.xml"/><Relationship Id="rId2" Type="http://schemas.microsoft.com/office/2011/relationships/chartColorStyle" Target="colors325.xml"/><Relationship Id="rId1" Type="http://schemas.microsoft.com/office/2011/relationships/chartStyle" Target="style325.xml"/></Relationships>
</file>

<file path=xl/charts/_rels/chart3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6.xml"/><Relationship Id="rId2" Type="http://schemas.microsoft.com/office/2011/relationships/chartColorStyle" Target="colors326.xml"/><Relationship Id="rId1" Type="http://schemas.microsoft.com/office/2011/relationships/chartStyle" Target="style326.xml"/></Relationships>
</file>

<file path=xl/charts/_rels/chart3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7.xml"/><Relationship Id="rId2" Type="http://schemas.microsoft.com/office/2011/relationships/chartColorStyle" Target="colors327.xml"/><Relationship Id="rId1" Type="http://schemas.microsoft.com/office/2011/relationships/chartStyle" Target="style327.xml"/></Relationships>
</file>

<file path=xl/charts/_rels/chart3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8.xml"/><Relationship Id="rId2" Type="http://schemas.microsoft.com/office/2011/relationships/chartColorStyle" Target="colors328.xml"/><Relationship Id="rId1" Type="http://schemas.microsoft.com/office/2011/relationships/chartStyle" Target="style328.xml"/></Relationships>
</file>

<file path=xl/charts/_rels/chart3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29.xml"/><Relationship Id="rId2" Type="http://schemas.microsoft.com/office/2011/relationships/chartColorStyle" Target="colors329.xml"/><Relationship Id="rId1" Type="http://schemas.microsoft.com/office/2011/relationships/chartStyle" Target="style329.xml"/></Relationships>
</file>

<file path=xl/charts/_rels/chart3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0.xml"/><Relationship Id="rId2" Type="http://schemas.microsoft.com/office/2011/relationships/chartColorStyle" Target="colors330.xml"/><Relationship Id="rId1" Type="http://schemas.microsoft.com/office/2011/relationships/chartStyle" Target="style330.xml"/></Relationships>
</file>

<file path=xl/charts/_rels/chart3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1.xml"/><Relationship Id="rId2" Type="http://schemas.microsoft.com/office/2011/relationships/chartColorStyle" Target="colors331.xml"/><Relationship Id="rId1" Type="http://schemas.microsoft.com/office/2011/relationships/chartStyle" Target="style331.xml"/></Relationships>
</file>

<file path=xl/charts/_rels/chart3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2.xml"/><Relationship Id="rId2" Type="http://schemas.microsoft.com/office/2011/relationships/chartColorStyle" Target="colors332.xml"/><Relationship Id="rId1" Type="http://schemas.microsoft.com/office/2011/relationships/chartStyle" Target="style332.xml"/></Relationships>
</file>

<file path=xl/charts/_rels/chart3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3.xml"/><Relationship Id="rId2" Type="http://schemas.microsoft.com/office/2011/relationships/chartColorStyle" Target="colors333.xml"/><Relationship Id="rId1" Type="http://schemas.microsoft.com/office/2011/relationships/chartStyle" Target="style333.xml"/></Relationships>
</file>

<file path=xl/charts/_rels/chart3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4.xml"/><Relationship Id="rId2" Type="http://schemas.microsoft.com/office/2011/relationships/chartColorStyle" Target="colors334.xml"/><Relationship Id="rId1" Type="http://schemas.microsoft.com/office/2011/relationships/chartStyle" Target="style334.xml"/></Relationships>
</file>

<file path=xl/charts/_rels/chart3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5.xml"/><Relationship Id="rId2" Type="http://schemas.microsoft.com/office/2011/relationships/chartColorStyle" Target="colors335.xml"/><Relationship Id="rId1" Type="http://schemas.microsoft.com/office/2011/relationships/chartStyle" Target="style335.xml"/></Relationships>
</file>

<file path=xl/charts/_rels/chart3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6.xml"/><Relationship Id="rId2" Type="http://schemas.microsoft.com/office/2011/relationships/chartColorStyle" Target="colors336.xml"/><Relationship Id="rId1" Type="http://schemas.microsoft.com/office/2011/relationships/chartStyle" Target="style336.xml"/></Relationships>
</file>

<file path=xl/charts/_rels/chart3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7.xml"/><Relationship Id="rId2" Type="http://schemas.microsoft.com/office/2011/relationships/chartColorStyle" Target="colors337.xml"/><Relationship Id="rId1" Type="http://schemas.microsoft.com/office/2011/relationships/chartStyle" Target="style337.xml"/></Relationships>
</file>

<file path=xl/charts/_rels/chart3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8.xml"/><Relationship Id="rId2" Type="http://schemas.microsoft.com/office/2011/relationships/chartColorStyle" Target="colors338.xml"/><Relationship Id="rId1" Type="http://schemas.microsoft.com/office/2011/relationships/chartStyle" Target="style338.xml"/></Relationships>
</file>

<file path=xl/charts/_rels/chart3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39.xml"/><Relationship Id="rId2" Type="http://schemas.microsoft.com/office/2011/relationships/chartColorStyle" Target="colors339.xml"/><Relationship Id="rId1" Type="http://schemas.microsoft.com/office/2011/relationships/chartStyle" Target="style339.xml"/></Relationships>
</file>

<file path=xl/charts/_rels/chart3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0.xml"/><Relationship Id="rId2" Type="http://schemas.microsoft.com/office/2011/relationships/chartColorStyle" Target="colors340.xml"/><Relationship Id="rId1" Type="http://schemas.microsoft.com/office/2011/relationships/chartStyle" Target="style340.xml"/></Relationships>
</file>

<file path=xl/charts/_rels/chart3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1.xml"/><Relationship Id="rId2" Type="http://schemas.microsoft.com/office/2011/relationships/chartColorStyle" Target="colors341.xml"/><Relationship Id="rId1" Type="http://schemas.microsoft.com/office/2011/relationships/chartStyle" Target="style341.xml"/></Relationships>
</file>

<file path=xl/charts/_rels/chart3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2.xml"/><Relationship Id="rId2" Type="http://schemas.microsoft.com/office/2011/relationships/chartColorStyle" Target="colors342.xml"/><Relationship Id="rId1" Type="http://schemas.microsoft.com/office/2011/relationships/chartStyle" Target="style342.xml"/></Relationships>
</file>

<file path=xl/charts/_rels/chart3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3.xml"/><Relationship Id="rId2" Type="http://schemas.microsoft.com/office/2011/relationships/chartColorStyle" Target="colors343.xml"/><Relationship Id="rId1" Type="http://schemas.microsoft.com/office/2011/relationships/chartStyle" Target="style343.xml"/></Relationships>
</file>

<file path=xl/charts/_rels/chart3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4.xml"/><Relationship Id="rId2" Type="http://schemas.microsoft.com/office/2011/relationships/chartColorStyle" Target="colors344.xml"/><Relationship Id="rId1" Type="http://schemas.microsoft.com/office/2011/relationships/chartStyle" Target="style344.xml"/></Relationships>
</file>

<file path=xl/charts/_rels/chart3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5.xml"/><Relationship Id="rId2" Type="http://schemas.microsoft.com/office/2011/relationships/chartColorStyle" Target="colors345.xml"/><Relationship Id="rId1" Type="http://schemas.microsoft.com/office/2011/relationships/chartStyle" Target="style345.xml"/></Relationships>
</file>

<file path=xl/charts/_rels/chart3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6.xml"/><Relationship Id="rId2" Type="http://schemas.microsoft.com/office/2011/relationships/chartColorStyle" Target="colors346.xml"/><Relationship Id="rId1" Type="http://schemas.microsoft.com/office/2011/relationships/chartStyle" Target="style346.xml"/></Relationships>
</file>

<file path=xl/charts/_rels/chart3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7.xml"/><Relationship Id="rId2" Type="http://schemas.microsoft.com/office/2011/relationships/chartColorStyle" Target="colors347.xml"/><Relationship Id="rId1" Type="http://schemas.microsoft.com/office/2011/relationships/chartStyle" Target="style347.xml"/></Relationships>
</file>

<file path=xl/charts/_rels/chart3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8.xml"/><Relationship Id="rId2" Type="http://schemas.microsoft.com/office/2011/relationships/chartColorStyle" Target="colors348.xml"/><Relationship Id="rId1" Type="http://schemas.microsoft.com/office/2011/relationships/chartStyle" Target="style348.xml"/></Relationships>
</file>

<file path=xl/charts/_rels/chart3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49.xml"/><Relationship Id="rId2" Type="http://schemas.microsoft.com/office/2011/relationships/chartColorStyle" Target="colors349.xml"/><Relationship Id="rId1" Type="http://schemas.microsoft.com/office/2011/relationships/chartStyle" Target="style349.xml"/></Relationships>
</file>

<file path=xl/charts/_rels/chart3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0.xml"/><Relationship Id="rId2" Type="http://schemas.microsoft.com/office/2011/relationships/chartColorStyle" Target="colors350.xml"/><Relationship Id="rId1" Type="http://schemas.microsoft.com/office/2011/relationships/chartStyle" Target="style350.xml"/></Relationships>
</file>

<file path=xl/charts/_rels/chart3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1.xml"/><Relationship Id="rId2" Type="http://schemas.microsoft.com/office/2011/relationships/chartColorStyle" Target="colors351.xml"/><Relationship Id="rId1" Type="http://schemas.microsoft.com/office/2011/relationships/chartStyle" Target="style351.xml"/></Relationships>
</file>

<file path=xl/charts/_rels/chart35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2.xml"/><Relationship Id="rId2" Type="http://schemas.microsoft.com/office/2011/relationships/chartColorStyle" Target="colors352.xml"/><Relationship Id="rId1" Type="http://schemas.microsoft.com/office/2011/relationships/chartStyle" Target="style352.xml"/></Relationships>
</file>

<file path=xl/charts/_rels/chart35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3.xml"/><Relationship Id="rId2" Type="http://schemas.microsoft.com/office/2011/relationships/chartColorStyle" Target="colors353.xml"/><Relationship Id="rId1" Type="http://schemas.microsoft.com/office/2011/relationships/chartStyle" Target="style353.xml"/></Relationships>
</file>

<file path=xl/charts/_rels/chart35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4.xml"/><Relationship Id="rId2" Type="http://schemas.microsoft.com/office/2011/relationships/chartColorStyle" Target="colors354.xml"/><Relationship Id="rId1" Type="http://schemas.microsoft.com/office/2011/relationships/chartStyle" Target="style354.xml"/></Relationships>
</file>

<file path=xl/charts/_rels/chart35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5.xml"/><Relationship Id="rId2" Type="http://schemas.microsoft.com/office/2011/relationships/chartColorStyle" Target="colors355.xml"/><Relationship Id="rId1" Type="http://schemas.microsoft.com/office/2011/relationships/chartStyle" Target="style355.xml"/></Relationships>
</file>

<file path=xl/charts/_rels/chart35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6.xml"/><Relationship Id="rId2" Type="http://schemas.microsoft.com/office/2011/relationships/chartColorStyle" Target="colors356.xml"/><Relationship Id="rId1" Type="http://schemas.microsoft.com/office/2011/relationships/chartStyle" Target="style356.xml"/></Relationships>
</file>

<file path=xl/charts/_rels/chart35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7.xml"/><Relationship Id="rId2" Type="http://schemas.microsoft.com/office/2011/relationships/chartColorStyle" Target="colors357.xml"/><Relationship Id="rId1" Type="http://schemas.microsoft.com/office/2011/relationships/chartStyle" Target="style357.xml"/></Relationships>
</file>

<file path=xl/charts/_rels/chart35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8.xml"/><Relationship Id="rId2" Type="http://schemas.microsoft.com/office/2011/relationships/chartColorStyle" Target="colors358.xml"/><Relationship Id="rId1" Type="http://schemas.microsoft.com/office/2011/relationships/chartStyle" Target="style358.xml"/></Relationships>
</file>

<file path=xl/charts/_rels/chart35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59.xml"/><Relationship Id="rId2" Type="http://schemas.microsoft.com/office/2011/relationships/chartColorStyle" Target="colors359.xml"/><Relationship Id="rId1" Type="http://schemas.microsoft.com/office/2011/relationships/chartStyle" Target="style359.xml"/></Relationships>
</file>

<file path=xl/charts/_rels/chart36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0.xml"/><Relationship Id="rId2" Type="http://schemas.microsoft.com/office/2011/relationships/chartColorStyle" Target="colors360.xml"/><Relationship Id="rId1" Type="http://schemas.microsoft.com/office/2011/relationships/chartStyle" Target="style360.xml"/></Relationships>
</file>

<file path=xl/charts/_rels/chart36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1.xml"/><Relationship Id="rId2" Type="http://schemas.microsoft.com/office/2011/relationships/chartColorStyle" Target="colors361.xml"/><Relationship Id="rId1" Type="http://schemas.microsoft.com/office/2011/relationships/chartStyle" Target="style361.xml"/></Relationships>
</file>

<file path=xl/charts/_rels/chart36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2.xml"/><Relationship Id="rId2" Type="http://schemas.microsoft.com/office/2011/relationships/chartColorStyle" Target="colors362.xml"/><Relationship Id="rId1" Type="http://schemas.microsoft.com/office/2011/relationships/chartStyle" Target="style362.xml"/></Relationships>
</file>

<file path=xl/charts/_rels/chart36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3.xml"/><Relationship Id="rId2" Type="http://schemas.microsoft.com/office/2011/relationships/chartColorStyle" Target="colors363.xml"/><Relationship Id="rId1" Type="http://schemas.microsoft.com/office/2011/relationships/chartStyle" Target="style363.xml"/></Relationships>
</file>

<file path=xl/charts/_rels/chart36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4.xml"/><Relationship Id="rId2" Type="http://schemas.microsoft.com/office/2011/relationships/chartColorStyle" Target="colors364.xml"/><Relationship Id="rId1" Type="http://schemas.microsoft.com/office/2011/relationships/chartStyle" Target="style364.xml"/></Relationships>
</file>

<file path=xl/charts/_rels/chart36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5.xml"/><Relationship Id="rId2" Type="http://schemas.microsoft.com/office/2011/relationships/chartColorStyle" Target="colors365.xml"/><Relationship Id="rId1" Type="http://schemas.microsoft.com/office/2011/relationships/chartStyle" Target="style365.xml"/></Relationships>
</file>

<file path=xl/charts/_rels/chart36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6.xml"/><Relationship Id="rId2" Type="http://schemas.microsoft.com/office/2011/relationships/chartColorStyle" Target="colors366.xml"/><Relationship Id="rId1" Type="http://schemas.microsoft.com/office/2011/relationships/chartStyle" Target="style366.xml"/></Relationships>
</file>

<file path=xl/charts/_rels/chart36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7.xml"/><Relationship Id="rId2" Type="http://schemas.microsoft.com/office/2011/relationships/chartColorStyle" Target="colors367.xml"/><Relationship Id="rId1" Type="http://schemas.microsoft.com/office/2011/relationships/chartStyle" Target="style367.xml"/></Relationships>
</file>

<file path=xl/charts/_rels/chart36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8.xml"/><Relationship Id="rId2" Type="http://schemas.microsoft.com/office/2011/relationships/chartColorStyle" Target="colors368.xml"/><Relationship Id="rId1" Type="http://schemas.microsoft.com/office/2011/relationships/chartStyle" Target="style368.xml"/></Relationships>
</file>

<file path=xl/charts/_rels/chart36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69.xml"/><Relationship Id="rId2" Type="http://schemas.microsoft.com/office/2011/relationships/chartColorStyle" Target="colors369.xml"/><Relationship Id="rId1" Type="http://schemas.microsoft.com/office/2011/relationships/chartStyle" Target="style369.xml"/></Relationships>
</file>

<file path=xl/charts/_rels/chart37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0.xml"/><Relationship Id="rId2" Type="http://schemas.microsoft.com/office/2011/relationships/chartColorStyle" Target="colors370.xml"/><Relationship Id="rId1" Type="http://schemas.microsoft.com/office/2011/relationships/chartStyle" Target="style370.xml"/></Relationships>
</file>

<file path=xl/charts/_rels/chart37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1.xml"/><Relationship Id="rId2" Type="http://schemas.microsoft.com/office/2011/relationships/chartColorStyle" Target="colors371.xml"/><Relationship Id="rId1" Type="http://schemas.microsoft.com/office/2011/relationships/chartStyle" Target="style371.xml"/></Relationships>
</file>

<file path=xl/charts/_rels/chart37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2.xml"/><Relationship Id="rId2" Type="http://schemas.microsoft.com/office/2011/relationships/chartColorStyle" Target="colors372.xml"/><Relationship Id="rId1" Type="http://schemas.microsoft.com/office/2011/relationships/chartStyle" Target="style372.xml"/></Relationships>
</file>

<file path=xl/charts/_rels/chart37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3.xml"/><Relationship Id="rId2" Type="http://schemas.microsoft.com/office/2011/relationships/chartColorStyle" Target="colors373.xml"/><Relationship Id="rId1" Type="http://schemas.microsoft.com/office/2011/relationships/chartStyle" Target="style373.xml"/></Relationships>
</file>

<file path=xl/charts/_rels/chart37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4.xml"/><Relationship Id="rId2" Type="http://schemas.microsoft.com/office/2011/relationships/chartColorStyle" Target="colors374.xml"/><Relationship Id="rId1" Type="http://schemas.microsoft.com/office/2011/relationships/chartStyle" Target="style374.xml"/></Relationships>
</file>

<file path=xl/charts/_rels/chart37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5.xml"/><Relationship Id="rId2" Type="http://schemas.microsoft.com/office/2011/relationships/chartColorStyle" Target="colors375.xml"/><Relationship Id="rId1" Type="http://schemas.microsoft.com/office/2011/relationships/chartStyle" Target="style375.xml"/></Relationships>
</file>

<file path=xl/charts/_rels/chart37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6.xml"/><Relationship Id="rId2" Type="http://schemas.microsoft.com/office/2011/relationships/chartColorStyle" Target="colors376.xml"/><Relationship Id="rId1" Type="http://schemas.microsoft.com/office/2011/relationships/chartStyle" Target="style376.xml"/></Relationships>
</file>

<file path=xl/charts/_rels/chart37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7.xml"/><Relationship Id="rId2" Type="http://schemas.microsoft.com/office/2011/relationships/chartColorStyle" Target="colors377.xml"/><Relationship Id="rId1" Type="http://schemas.microsoft.com/office/2011/relationships/chartStyle" Target="style377.xml"/></Relationships>
</file>

<file path=xl/charts/_rels/chart37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8.xml"/><Relationship Id="rId2" Type="http://schemas.microsoft.com/office/2011/relationships/chartColorStyle" Target="colors378.xml"/><Relationship Id="rId1" Type="http://schemas.microsoft.com/office/2011/relationships/chartStyle" Target="style378.xml"/></Relationships>
</file>

<file path=xl/charts/_rels/chart37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79.xml"/><Relationship Id="rId2" Type="http://schemas.microsoft.com/office/2011/relationships/chartColorStyle" Target="colors379.xml"/><Relationship Id="rId1" Type="http://schemas.microsoft.com/office/2011/relationships/chartStyle" Target="style379.xml"/></Relationships>
</file>

<file path=xl/charts/_rels/chart38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0.xml"/><Relationship Id="rId2" Type="http://schemas.microsoft.com/office/2011/relationships/chartColorStyle" Target="colors380.xml"/><Relationship Id="rId1" Type="http://schemas.microsoft.com/office/2011/relationships/chartStyle" Target="style380.xml"/></Relationships>
</file>

<file path=xl/charts/_rels/chart38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1.xml"/><Relationship Id="rId2" Type="http://schemas.microsoft.com/office/2011/relationships/chartColorStyle" Target="colors381.xml"/><Relationship Id="rId1" Type="http://schemas.microsoft.com/office/2011/relationships/chartStyle" Target="style381.xml"/></Relationships>
</file>

<file path=xl/charts/_rels/chart38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2.xml"/><Relationship Id="rId2" Type="http://schemas.microsoft.com/office/2011/relationships/chartColorStyle" Target="colors382.xml"/><Relationship Id="rId1" Type="http://schemas.microsoft.com/office/2011/relationships/chartStyle" Target="style382.xml"/></Relationships>
</file>

<file path=xl/charts/_rels/chart38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3.xml"/><Relationship Id="rId2" Type="http://schemas.microsoft.com/office/2011/relationships/chartColorStyle" Target="colors383.xml"/><Relationship Id="rId1" Type="http://schemas.microsoft.com/office/2011/relationships/chartStyle" Target="style383.xml"/></Relationships>
</file>

<file path=xl/charts/_rels/chart38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4.xml"/><Relationship Id="rId2" Type="http://schemas.microsoft.com/office/2011/relationships/chartColorStyle" Target="colors384.xml"/><Relationship Id="rId1" Type="http://schemas.microsoft.com/office/2011/relationships/chartStyle" Target="style384.xml"/></Relationships>
</file>

<file path=xl/charts/_rels/chart38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5.xml"/><Relationship Id="rId2" Type="http://schemas.microsoft.com/office/2011/relationships/chartColorStyle" Target="colors385.xml"/><Relationship Id="rId1" Type="http://schemas.microsoft.com/office/2011/relationships/chartStyle" Target="style385.xml"/></Relationships>
</file>

<file path=xl/charts/_rels/chart38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6.xml"/><Relationship Id="rId2" Type="http://schemas.microsoft.com/office/2011/relationships/chartColorStyle" Target="colors386.xml"/><Relationship Id="rId1" Type="http://schemas.microsoft.com/office/2011/relationships/chartStyle" Target="style386.xml"/></Relationships>
</file>

<file path=xl/charts/_rels/chart38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7.xml"/><Relationship Id="rId2" Type="http://schemas.microsoft.com/office/2011/relationships/chartColorStyle" Target="colors387.xml"/><Relationship Id="rId1" Type="http://schemas.microsoft.com/office/2011/relationships/chartStyle" Target="style387.xml"/></Relationships>
</file>

<file path=xl/charts/_rels/chart38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8.xml"/><Relationship Id="rId2" Type="http://schemas.microsoft.com/office/2011/relationships/chartColorStyle" Target="colors388.xml"/><Relationship Id="rId1" Type="http://schemas.microsoft.com/office/2011/relationships/chartStyle" Target="style388.xml"/></Relationships>
</file>

<file path=xl/charts/_rels/chart38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89.xml"/><Relationship Id="rId2" Type="http://schemas.microsoft.com/office/2011/relationships/chartColorStyle" Target="colors389.xml"/><Relationship Id="rId1" Type="http://schemas.microsoft.com/office/2011/relationships/chartStyle" Target="style389.xml"/></Relationships>
</file>

<file path=xl/charts/_rels/chart39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0.xml"/><Relationship Id="rId2" Type="http://schemas.microsoft.com/office/2011/relationships/chartColorStyle" Target="colors390.xml"/><Relationship Id="rId1" Type="http://schemas.microsoft.com/office/2011/relationships/chartStyle" Target="style390.xml"/></Relationships>
</file>

<file path=xl/charts/_rels/chart39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1.xml"/><Relationship Id="rId2" Type="http://schemas.microsoft.com/office/2011/relationships/chartColorStyle" Target="colors391.xml"/><Relationship Id="rId1" Type="http://schemas.microsoft.com/office/2011/relationships/chartStyle" Target="style391.xml"/></Relationships>
</file>

<file path=xl/charts/_rels/chart39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2.xml"/><Relationship Id="rId2" Type="http://schemas.microsoft.com/office/2011/relationships/chartColorStyle" Target="colors392.xml"/><Relationship Id="rId1" Type="http://schemas.microsoft.com/office/2011/relationships/chartStyle" Target="style392.xml"/></Relationships>
</file>

<file path=xl/charts/_rels/chart39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3.xml"/><Relationship Id="rId2" Type="http://schemas.microsoft.com/office/2011/relationships/chartColorStyle" Target="colors393.xml"/><Relationship Id="rId1" Type="http://schemas.microsoft.com/office/2011/relationships/chartStyle" Target="style393.xml"/></Relationships>
</file>

<file path=xl/charts/_rels/chart39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4.xml"/><Relationship Id="rId2" Type="http://schemas.microsoft.com/office/2011/relationships/chartColorStyle" Target="colors394.xml"/><Relationship Id="rId1" Type="http://schemas.microsoft.com/office/2011/relationships/chartStyle" Target="style394.xml"/></Relationships>
</file>

<file path=xl/charts/_rels/chart39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5.xml"/><Relationship Id="rId2" Type="http://schemas.microsoft.com/office/2011/relationships/chartColorStyle" Target="colors395.xml"/><Relationship Id="rId1" Type="http://schemas.microsoft.com/office/2011/relationships/chartStyle" Target="style395.xml"/></Relationships>
</file>

<file path=xl/charts/_rels/chart39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6.xml"/><Relationship Id="rId2" Type="http://schemas.microsoft.com/office/2011/relationships/chartColorStyle" Target="colors396.xml"/><Relationship Id="rId1" Type="http://schemas.microsoft.com/office/2011/relationships/chartStyle" Target="style396.xml"/></Relationships>
</file>

<file path=xl/charts/_rels/chart39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7.xml"/><Relationship Id="rId2" Type="http://schemas.microsoft.com/office/2011/relationships/chartColorStyle" Target="colors397.xml"/><Relationship Id="rId1" Type="http://schemas.microsoft.com/office/2011/relationships/chartStyle" Target="style397.xml"/></Relationships>
</file>

<file path=xl/charts/_rels/chart39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8.xml"/><Relationship Id="rId2" Type="http://schemas.microsoft.com/office/2011/relationships/chartColorStyle" Target="colors398.xml"/><Relationship Id="rId1" Type="http://schemas.microsoft.com/office/2011/relationships/chartStyle" Target="style398.xml"/></Relationships>
</file>

<file path=xl/charts/_rels/chart39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99.xml"/><Relationship Id="rId2" Type="http://schemas.microsoft.com/office/2011/relationships/chartColorStyle" Target="colors399.xml"/><Relationship Id="rId1" Type="http://schemas.microsoft.com/office/2011/relationships/chartStyle" Target="style399.xml"/></Relationships>
</file>

<file path=xl/charts/_rels/chart40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0.xml"/><Relationship Id="rId2" Type="http://schemas.microsoft.com/office/2011/relationships/chartColorStyle" Target="colors400.xml"/><Relationship Id="rId1" Type="http://schemas.microsoft.com/office/2011/relationships/chartStyle" Target="style400.xml"/></Relationships>
</file>

<file path=xl/charts/_rels/chart40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1.xml"/><Relationship Id="rId2" Type="http://schemas.microsoft.com/office/2011/relationships/chartColorStyle" Target="colors401.xml"/><Relationship Id="rId1" Type="http://schemas.microsoft.com/office/2011/relationships/chartStyle" Target="style401.xml"/></Relationships>
</file>

<file path=xl/charts/_rels/chart40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2.xml"/><Relationship Id="rId2" Type="http://schemas.microsoft.com/office/2011/relationships/chartColorStyle" Target="colors402.xml"/><Relationship Id="rId1" Type="http://schemas.microsoft.com/office/2011/relationships/chartStyle" Target="style402.xml"/></Relationships>
</file>

<file path=xl/charts/_rels/chart40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3.xml"/><Relationship Id="rId2" Type="http://schemas.microsoft.com/office/2011/relationships/chartColorStyle" Target="colors403.xml"/><Relationship Id="rId1" Type="http://schemas.microsoft.com/office/2011/relationships/chartStyle" Target="style403.xml"/></Relationships>
</file>

<file path=xl/charts/_rels/chart40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4.xml"/><Relationship Id="rId2" Type="http://schemas.microsoft.com/office/2011/relationships/chartColorStyle" Target="colors404.xml"/><Relationship Id="rId1" Type="http://schemas.microsoft.com/office/2011/relationships/chartStyle" Target="style404.xml"/></Relationships>
</file>

<file path=xl/charts/_rels/chart40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5.xml"/><Relationship Id="rId2" Type="http://schemas.microsoft.com/office/2011/relationships/chartColorStyle" Target="colors405.xml"/><Relationship Id="rId1" Type="http://schemas.microsoft.com/office/2011/relationships/chartStyle" Target="style405.xml"/></Relationships>
</file>

<file path=xl/charts/_rels/chart40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6.xml"/><Relationship Id="rId2" Type="http://schemas.microsoft.com/office/2011/relationships/chartColorStyle" Target="colors406.xml"/><Relationship Id="rId1" Type="http://schemas.microsoft.com/office/2011/relationships/chartStyle" Target="style406.xml"/></Relationships>
</file>

<file path=xl/charts/_rels/chart40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7.xml"/><Relationship Id="rId2" Type="http://schemas.microsoft.com/office/2011/relationships/chartColorStyle" Target="colors407.xml"/><Relationship Id="rId1" Type="http://schemas.microsoft.com/office/2011/relationships/chartStyle" Target="style407.xml"/></Relationships>
</file>

<file path=xl/charts/_rels/chart40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8.xml"/><Relationship Id="rId2" Type="http://schemas.microsoft.com/office/2011/relationships/chartColorStyle" Target="colors408.xml"/><Relationship Id="rId1" Type="http://schemas.microsoft.com/office/2011/relationships/chartStyle" Target="style408.xml"/></Relationships>
</file>

<file path=xl/charts/_rels/chart40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09.xml"/><Relationship Id="rId2" Type="http://schemas.microsoft.com/office/2011/relationships/chartColorStyle" Target="colors409.xml"/><Relationship Id="rId1" Type="http://schemas.microsoft.com/office/2011/relationships/chartStyle" Target="style409.xml"/></Relationships>
</file>

<file path=xl/charts/_rels/chart4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0.xml"/><Relationship Id="rId2" Type="http://schemas.microsoft.com/office/2011/relationships/chartColorStyle" Target="colors410.xml"/><Relationship Id="rId1" Type="http://schemas.microsoft.com/office/2011/relationships/chartStyle" Target="style410.xml"/></Relationships>
</file>

<file path=xl/charts/_rels/chart4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1.xml"/><Relationship Id="rId2" Type="http://schemas.microsoft.com/office/2011/relationships/chartColorStyle" Target="colors411.xml"/><Relationship Id="rId1" Type="http://schemas.microsoft.com/office/2011/relationships/chartStyle" Target="style411.xml"/></Relationships>
</file>

<file path=xl/charts/_rels/chart4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2.xml"/><Relationship Id="rId2" Type="http://schemas.microsoft.com/office/2011/relationships/chartColorStyle" Target="colors412.xml"/><Relationship Id="rId1" Type="http://schemas.microsoft.com/office/2011/relationships/chartStyle" Target="style412.xml"/></Relationships>
</file>

<file path=xl/charts/_rels/chart4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3.xml"/><Relationship Id="rId2" Type="http://schemas.microsoft.com/office/2011/relationships/chartColorStyle" Target="colors413.xml"/><Relationship Id="rId1" Type="http://schemas.microsoft.com/office/2011/relationships/chartStyle" Target="style413.xml"/></Relationships>
</file>

<file path=xl/charts/_rels/chart4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4.xml"/><Relationship Id="rId2" Type="http://schemas.microsoft.com/office/2011/relationships/chartColorStyle" Target="colors414.xml"/><Relationship Id="rId1" Type="http://schemas.microsoft.com/office/2011/relationships/chartStyle" Target="style414.xml"/></Relationships>
</file>

<file path=xl/charts/_rels/chart4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5.xml"/><Relationship Id="rId2" Type="http://schemas.microsoft.com/office/2011/relationships/chartColorStyle" Target="colors415.xml"/><Relationship Id="rId1" Type="http://schemas.microsoft.com/office/2011/relationships/chartStyle" Target="style415.xml"/></Relationships>
</file>

<file path=xl/charts/_rels/chart4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6.xml"/><Relationship Id="rId2" Type="http://schemas.microsoft.com/office/2011/relationships/chartColorStyle" Target="colors416.xml"/><Relationship Id="rId1" Type="http://schemas.microsoft.com/office/2011/relationships/chartStyle" Target="style416.xml"/></Relationships>
</file>

<file path=xl/charts/_rels/chart4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7.xml"/><Relationship Id="rId2" Type="http://schemas.microsoft.com/office/2011/relationships/chartColorStyle" Target="colors417.xml"/><Relationship Id="rId1" Type="http://schemas.microsoft.com/office/2011/relationships/chartStyle" Target="style417.xml"/></Relationships>
</file>

<file path=xl/charts/_rels/chart41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8.xml"/><Relationship Id="rId2" Type="http://schemas.microsoft.com/office/2011/relationships/chartColorStyle" Target="colors418.xml"/><Relationship Id="rId1" Type="http://schemas.microsoft.com/office/2011/relationships/chartStyle" Target="style418.xml"/></Relationships>
</file>

<file path=xl/charts/_rels/chart4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19.xml"/><Relationship Id="rId2" Type="http://schemas.microsoft.com/office/2011/relationships/chartColorStyle" Target="colors419.xml"/><Relationship Id="rId1" Type="http://schemas.microsoft.com/office/2011/relationships/chartStyle" Target="style419.xml"/></Relationships>
</file>

<file path=xl/charts/_rels/chart4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0.xml"/><Relationship Id="rId2" Type="http://schemas.microsoft.com/office/2011/relationships/chartColorStyle" Target="colors420.xml"/><Relationship Id="rId1" Type="http://schemas.microsoft.com/office/2011/relationships/chartStyle" Target="style420.xml"/></Relationships>
</file>

<file path=xl/charts/_rels/chart4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1.xml"/><Relationship Id="rId2" Type="http://schemas.microsoft.com/office/2011/relationships/chartColorStyle" Target="colors421.xml"/><Relationship Id="rId1" Type="http://schemas.microsoft.com/office/2011/relationships/chartStyle" Target="style421.xml"/></Relationships>
</file>

<file path=xl/charts/_rels/chart42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2.xml"/><Relationship Id="rId2" Type="http://schemas.microsoft.com/office/2011/relationships/chartColorStyle" Target="colors422.xml"/><Relationship Id="rId1" Type="http://schemas.microsoft.com/office/2011/relationships/chartStyle" Target="style422.xml"/></Relationships>
</file>

<file path=xl/charts/_rels/chart42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3.xml"/><Relationship Id="rId2" Type="http://schemas.microsoft.com/office/2011/relationships/chartColorStyle" Target="colors423.xml"/><Relationship Id="rId1" Type="http://schemas.microsoft.com/office/2011/relationships/chartStyle" Target="style423.xml"/></Relationships>
</file>

<file path=xl/charts/_rels/chart42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4.xml"/><Relationship Id="rId2" Type="http://schemas.microsoft.com/office/2011/relationships/chartColorStyle" Target="colors424.xml"/><Relationship Id="rId1" Type="http://schemas.microsoft.com/office/2011/relationships/chartStyle" Target="style424.xml"/></Relationships>
</file>

<file path=xl/charts/_rels/chart42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5.xml"/><Relationship Id="rId2" Type="http://schemas.microsoft.com/office/2011/relationships/chartColorStyle" Target="colors425.xml"/><Relationship Id="rId1" Type="http://schemas.microsoft.com/office/2011/relationships/chartStyle" Target="style425.xml"/></Relationships>
</file>

<file path=xl/charts/_rels/chart42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6.xml"/><Relationship Id="rId2" Type="http://schemas.microsoft.com/office/2011/relationships/chartColorStyle" Target="colors426.xml"/><Relationship Id="rId1" Type="http://schemas.microsoft.com/office/2011/relationships/chartStyle" Target="style426.xml"/></Relationships>
</file>

<file path=xl/charts/_rels/chart42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7.xml"/><Relationship Id="rId2" Type="http://schemas.microsoft.com/office/2011/relationships/chartColorStyle" Target="colors427.xml"/><Relationship Id="rId1" Type="http://schemas.microsoft.com/office/2011/relationships/chartStyle" Target="style427.xml"/></Relationships>
</file>

<file path=xl/charts/_rels/chart42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8.xml"/><Relationship Id="rId2" Type="http://schemas.microsoft.com/office/2011/relationships/chartColorStyle" Target="colors428.xml"/><Relationship Id="rId1" Type="http://schemas.microsoft.com/office/2011/relationships/chartStyle" Target="style428.xml"/></Relationships>
</file>

<file path=xl/charts/_rels/chart42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29.xml"/><Relationship Id="rId2" Type="http://schemas.microsoft.com/office/2011/relationships/chartColorStyle" Target="colors429.xml"/><Relationship Id="rId1" Type="http://schemas.microsoft.com/office/2011/relationships/chartStyle" Target="style429.xml"/></Relationships>
</file>

<file path=xl/charts/_rels/chart43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0.xml"/><Relationship Id="rId2" Type="http://schemas.microsoft.com/office/2011/relationships/chartColorStyle" Target="colors430.xml"/><Relationship Id="rId1" Type="http://schemas.microsoft.com/office/2011/relationships/chartStyle" Target="style430.xml"/></Relationships>
</file>

<file path=xl/charts/_rels/chart43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1.xml"/><Relationship Id="rId2" Type="http://schemas.microsoft.com/office/2011/relationships/chartColorStyle" Target="colors431.xml"/><Relationship Id="rId1" Type="http://schemas.microsoft.com/office/2011/relationships/chartStyle" Target="style431.xml"/></Relationships>
</file>

<file path=xl/charts/_rels/chart43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2.xml"/><Relationship Id="rId2" Type="http://schemas.microsoft.com/office/2011/relationships/chartColorStyle" Target="colors432.xml"/><Relationship Id="rId1" Type="http://schemas.microsoft.com/office/2011/relationships/chartStyle" Target="style432.xml"/></Relationships>
</file>

<file path=xl/charts/_rels/chart43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3.xml"/><Relationship Id="rId2" Type="http://schemas.microsoft.com/office/2011/relationships/chartColorStyle" Target="colors433.xml"/><Relationship Id="rId1" Type="http://schemas.microsoft.com/office/2011/relationships/chartStyle" Target="style433.xml"/></Relationships>
</file>

<file path=xl/charts/_rels/chart43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4.xml"/><Relationship Id="rId2" Type="http://schemas.microsoft.com/office/2011/relationships/chartColorStyle" Target="colors434.xml"/><Relationship Id="rId1" Type="http://schemas.microsoft.com/office/2011/relationships/chartStyle" Target="style434.xml"/></Relationships>
</file>

<file path=xl/charts/_rels/chart43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5.xml"/><Relationship Id="rId2" Type="http://schemas.microsoft.com/office/2011/relationships/chartColorStyle" Target="colors435.xml"/><Relationship Id="rId1" Type="http://schemas.microsoft.com/office/2011/relationships/chartStyle" Target="style435.xml"/></Relationships>
</file>

<file path=xl/charts/_rels/chart43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6.xml"/><Relationship Id="rId2" Type="http://schemas.microsoft.com/office/2011/relationships/chartColorStyle" Target="colors436.xml"/><Relationship Id="rId1" Type="http://schemas.microsoft.com/office/2011/relationships/chartStyle" Target="style436.xml"/></Relationships>
</file>

<file path=xl/charts/_rels/chart43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7.xml"/><Relationship Id="rId2" Type="http://schemas.microsoft.com/office/2011/relationships/chartColorStyle" Target="colors437.xml"/><Relationship Id="rId1" Type="http://schemas.microsoft.com/office/2011/relationships/chartStyle" Target="style437.xml"/></Relationships>
</file>

<file path=xl/charts/_rels/chart43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8.xml"/><Relationship Id="rId2" Type="http://schemas.microsoft.com/office/2011/relationships/chartColorStyle" Target="colors438.xml"/><Relationship Id="rId1" Type="http://schemas.microsoft.com/office/2011/relationships/chartStyle" Target="style438.xml"/></Relationships>
</file>

<file path=xl/charts/_rels/chart43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39.xml"/><Relationship Id="rId2" Type="http://schemas.microsoft.com/office/2011/relationships/chartColorStyle" Target="colors439.xml"/><Relationship Id="rId1" Type="http://schemas.microsoft.com/office/2011/relationships/chartStyle" Target="style439.xml"/></Relationships>
</file>

<file path=xl/charts/_rels/chart44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0.xml"/><Relationship Id="rId2" Type="http://schemas.microsoft.com/office/2011/relationships/chartColorStyle" Target="colors440.xml"/><Relationship Id="rId1" Type="http://schemas.microsoft.com/office/2011/relationships/chartStyle" Target="style440.xml"/></Relationships>
</file>

<file path=xl/charts/_rels/chart44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1.xml"/><Relationship Id="rId2" Type="http://schemas.microsoft.com/office/2011/relationships/chartColorStyle" Target="colors441.xml"/><Relationship Id="rId1" Type="http://schemas.microsoft.com/office/2011/relationships/chartStyle" Target="style441.xml"/></Relationships>
</file>

<file path=xl/charts/_rels/chart44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2.xml"/><Relationship Id="rId2" Type="http://schemas.microsoft.com/office/2011/relationships/chartColorStyle" Target="colors442.xml"/><Relationship Id="rId1" Type="http://schemas.microsoft.com/office/2011/relationships/chartStyle" Target="style442.xml"/></Relationships>
</file>

<file path=xl/charts/_rels/chart44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3.xml"/><Relationship Id="rId2" Type="http://schemas.microsoft.com/office/2011/relationships/chartColorStyle" Target="colors443.xml"/><Relationship Id="rId1" Type="http://schemas.microsoft.com/office/2011/relationships/chartStyle" Target="style443.xml"/></Relationships>
</file>

<file path=xl/charts/_rels/chart44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4.xml"/><Relationship Id="rId2" Type="http://schemas.microsoft.com/office/2011/relationships/chartColorStyle" Target="colors444.xml"/><Relationship Id="rId1" Type="http://schemas.microsoft.com/office/2011/relationships/chartStyle" Target="style444.xml"/></Relationships>
</file>

<file path=xl/charts/_rels/chart44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5.xml"/><Relationship Id="rId2" Type="http://schemas.microsoft.com/office/2011/relationships/chartColorStyle" Target="colors445.xml"/><Relationship Id="rId1" Type="http://schemas.microsoft.com/office/2011/relationships/chartStyle" Target="style445.xml"/></Relationships>
</file>

<file path=xl/charts/_rels/chart44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6.xml"/><Relationship Id="rId2" Type="http://schemas.microsoft.com/office/2011/relationships/chartColorStyle" Target="colors446.xml"/><Relationship Id="rId1" Type="http://schemas.microsoft.com/office/2011/relationships/chartStyle" Target="style446.xml"/></Relationships>
</file>

<file path=xl/charts/_rels/chart44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7.xml"/><Relationship Id="rId2" Type="http://schemas.microsoft.com/office/2011/relationships/chartColorStyle" Target="colors447.xml"/><Relationship Id="rId1" Type="http://schemas.microsoft.com/office/2011/relationships/chartStyle" Target="style447.xml"/></Relationships>
</file>

<file path=xl/charts/_rels/chart44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8.xml"/><Relationship Id="rId2" Type="http://schemas.microsoft.com/office/2011/relationships/chartColorStyle" Target="colors448.xml"/><Relationship Id="rId1" Type="http://schemas.microsoft.com/office/2011/relationships/chartStyle" Target="style448.xml"/></Relationships>
</file>

<file path=xl/charts/_rels/chart44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49.xml"/><Relationship Id="rId2" Type="http://schemas.microsoft.com/office/2011/relationships/chartColorStyle" Target="colors449.xml"/><Relationship Id="rId1" Type="http://schemas.microsoft.com/office/2011/relationships/chartStyle" Target="style449.xml"/></Relationships>
</file>

<file path=xl/charts/_rels/chart45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0.xml"/><Relationship Id="rId2" Type="http://schemas.microsoft.com/office/2011/relationships/chartColorStyle" Target="colors450.xml"/><Relationship Id="rId1" Type="http://schemas.microsoft.com/office/2011/relationships/chartStyle" Target="style450.xml"/></Relationships>
</file>

<file path=xl/charts/_rels/chart45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1.xml"/><Relationship Id="rId2" Type="http://schemas.microsoft.com/office/2011/relationships/chartColorStyle" Target="colors451.xml"/><Relationship Id="rId1" Type="http://schemas.microsoft.com/office/2011/relationships/chartStyle" Target="style451.xml"/></Relationships>
</file>

<file path=xl/charts/_rels/chart45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2.xml"/><Relationship Id="rId2" Type="http://schemas.microsoft.com/office/2011/relationships/chartColorStyle" Target="colors452.xml"/><Relationship Id="rId1" Type="http://schemas.microsoft.com/office/2011/relationships/chartStyle" Target="style452.xml"/></Relationships>
</file>

<file path=xl/charts/_rels/chart45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3.xml"/><Relationship Id="rId2" Type="http://schemas.microsoft.com/office/2011/relationships/chartColorStyle" Target="colors453.xml"/><Relationship Id="rId1" Type="http://schemas.microsoft.com/office/2011/relationships/chartStyle" Target="style453.xml"/></Relationships>
</file>

<file path=xl/charts/_rels/chart45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4.xml"/><Relationship Id="rId2" Type="http://schemas.microsoft.com/office/2011/relationships/chartColorStyle" Target="colors454.xml"/><Relationship Id="rId1" Type="http://schemas.microsoft.com/office/2011/relationships/chartStyle" Target="style454.xml"/></Relationships>
</file>

<file path=xl/charts/_rels/chart45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5.xml"/><Relationship Id="rId2" Type="http://schemas.microsoft.com/office/2011/relationships/chartColorStyle" Target="colors455.xml"/><Relationship Id="rId1" Type="http://schemas.microsoft.com/office/2011/relationships/chartStyle" Target="style455.xml"/></Relationships>
</file>

<file path=xl/charts/_rels/chart45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6.xml"/><Relationship Id="rId2" Type="http://schemas.microsoft.com/office/2011/relationships/chartColorStyle" Target="colors456.xml"/><Relationship Id="rId1" Type="http://schemas.microsoft.com/office/2011/relationships/chartStyle" Target="style456.xml"/></Relationships>
</file>

<file path=xl/charts/_rels/chart45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7.xml"/><Relationship Id="rId2" Type="http://schemas.microsoft.com/office/2011/relationships/chartColorStyle" Target="colors457.xml"/><Relationship Id="rId1" Type="http://schemas.microsoft.com/office/2011/relationships/chartStyle" Target="style457.xml"/></Relationships>
</file>

<file path=xl/charts/_rels/chart45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8.xml"/><Relationship Id="rId2" Type="http://schemas.microsoft.com/office/2011/relationships/chartColorStyle" Target="colors458.xml"/><Relationship Id="rId1" Type="http://schemas.microsoft.com/office/2011/relationships/chartStyle" Target="style458.xml"/></Relationships>
</file>

<file path=xl/charts/_rels/chart45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59.xml"/><Relationship Id="rId2" Type="http://schemas.microsoft.com/office/2011/relationships/chartColorStyle" Target="colors459.xml"/><Relationship Id="rId1" Type="http://schemas.microsoft.com/office/2011/relationships/chartStyle" Target="style45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27184422460013"/>
          <c:y val="0.10542768692374992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Data_Misc!$D$138:$I$138</c:f>
              <c:numCache>
                <c:formatCode>0</c:formatCode>
                <c:ptCount val="6"/>
                <c:pt idx="0">
                  <c:v>7331.0999999999995</c:v>
                </c:pt>
                <c:pt idx="1">
                  <c:v>9078.84</c:v>
                </c:pt>
                <c:pt idx="2">
                  <c:v>14806.56</c:v>
                </c:pt>
                <c:pt idx="3">
                  <c:v>14743.16</c:v>
                </c:pt>
                <c:pt idx="4">
                  <c:v>13671.640000000001</c:v>
                </c:pt>
                <c:pt idx="5">
                  <c:v>8990.08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BE-46B3-AD85-658B3046C12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DBBE-46B3-AD85-658B3046C12C}"/>
              </c:ext>
            </c:extLst>
          </c:dPt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Data_Misc!$T$138</c:f>
              <c:numCache>
                <c:formatCode>0</c:formatCode>
                <c:ptCount val="1"/>
                <c:pt idx="0">
                  <c:v>14955.625599999999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DBBE-46B3-AD85-658B3046C12C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Data_Misc!$M$138:$R$138</c:f>
              <c:numCache>
                <c:formatCode>0</c:formatCode>
                <c:ptCount val="6"/>
                <c:pt idx="0">
                  <c:v>5581.2</c:v>
                </c:pt>
                <c:pt idx="1">
                  <c:v>6351.74</c:v>
                </c:pt>
                <c:pt idx="2">
                  <c:v>12220.88</c:v>
                </c:pt>
                <c:pt idx="3">
                  <c:v>12290.960000000001</c:v>
                </c:pt>
                <c:pt idx="4">
                  <c:v>11256.19</c:v>
                </c:pt>
                <c:pt idx="5">
                  <c:v>8990.08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BE-46B3-AD85-658B3046C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Data_Misc!$D$158:$I$158</c:f>
              <c:numCache>
                <c:formatCode>0</c:formatCode>
                <c:ptCount val="6"/>
                <c:pt idx="0">
                  <c:v>31483.02</c:v>
                </c:pt>
                <c:pt idx="1">
                  <c:v>40243.389999999992</c:v>
                </c:pt>
                <c:pt idx="2">
                  <c:v>49499.1</c:v>
                </c:pt>
                <c:pt idx="3">
                  <c:v>36897.15</c:v>
                </c:pt>
                <c:pt idx="4">
                  <c:v>39392.950000000004</c:v>
                </c:pt>
                <c:pt idx="5">
                  <c:v>29031.07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2D-49E9-AD56-9DE05149BB0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Data_Misc!$T$158</c:f>
              <c:numCache>
                <c:formatCode>0</c:formatCode>
                <c:ptCount val="1"/>
                <c:pt idx="0">
                  <c:v>49995.091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F2D-49E9-AD56-9DE05149BB04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Data_Misc!$M$158:$R$158</c:f>
              <c:numCache>
                <c:formatCode>0</c:formatCode>
                <c:ptCount val="6"/>
                <c:pt idx="0">
                  <c:v>21028.449999999997</c:v>
                </c:pt>
                <c:pt idx="1">
                  <c:v>29618.02</c:v>
                </c:pt>
                <c:pt idx="2">
                  <c:v>39876.019999999997</c:v>
                </c:pt>
                <c:pt idx="3">
                  <c:v>29080.58</c:v>
                </c:pt>
                <c:pt idx="4">
                  <c:v>29707.99</c:v>
                </c:pt>
                <c:pt idx="5">
                  <c:v>29031.07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2D-49E9-AD56-9DE05149BB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layout>
        <c:manualLayout>
          <c:xMode val="edge"/>
          <c:yMode val="edge"/>
          <c:x val="0.35430014357179712"/>
          <c:y val="1.42450142450142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Data_Misc!$D$198:$I$198</c:f>
              <c:numCache>
                <c:formatCode>0</c:formatCode>
                <c:ptCount val="6"/>
                <c:pt idx="0">
                  <c:v>1572.6</c:v>
                </c:pt>
                <c:pt idx="1">
                  <c:v>7915.45</c:v>
                </c:pt>
                <c:pt idx="2">
                  <c:v>3917.2999999999997</c:v>
                </c:pt>
                <c:pt idx="3">
                  <c:v>4728.71</c:v>
                </c:pt>
                <c:pt idx="4">
                  <c:v>3485.09</c:v>
                </c:pt>
                <c:pt idx="5">
                  <c:v>2940.41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51-4C05-A7E9-59ACE6A9C95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Data_Misc!$T$198</c:f>
              <c:numCache>
                <c:formatCode>0</c:formatCode>
                <c:ptCount val="1"/>
                <c:pt idx="0">
                  <c:v>7995.6044999999995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A51-4C05-A7E9-59ACE6A9C95C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Data_Misc!$M$198:$R$198</c:f>
              <c:numCache>
                <c:formatCode>0</c:formatCode>
                <c:ptCount val="6"/>
                <c:pt idx="0">
                  <c:v>1261.25</c:v>
                </c:pt>
                <c:pt idx="1">
                  <c:v>6430.45</c:v>
                </c:pt>
                <c:pt idx="2">
                  <c:v>3728</c:v>
                </c:pt>
                <c:pt idx="3">
                  <c:v>4368.21</c:v>
                </c:pt>
                <c:pt idx="4">
                  <c:v>2605.88</c:v>
                </c:pt>
                <c:pt idx="5">
                  <c:v>2940.41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51-4C05-A7E9-59ACE6A9C9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Data_Misc!$D$218:$I$218</c:f>
              <c:numCache>
                <c:formatCode>0</c:formatCode>
                <c:ptCount val="6"/>
                <c:pt idx="0">
                  <c:v>10672.45</c:v>
                </c:pt>
                <c:pt idx="1">
                  <c:v>12599.23</c:v>
                </c:pt>
                <c:pt idx="2">
                  <c:v>13428.630000000001</c:v>
                </c:pt>
                <c:pt idx="3">
                  <c:v>10627.88</c:v>
                </c:pt>
                <c:pt idx="4">
                  <c:v>10514.170000000002</c:v>
                </c:pt>
                <c:pt idx="5">
                  <c:v>6902.82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26-439D-A51C-72091F0A771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Data_Misc!$T$218</c:f>
              <c:numCache>
                <c:formatCode>0</c:formatCode>
                <c:ptCount val="1"/>
                <c:pt idx="0">
                  <c:v>13563.916300000001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726-439D-A51C-72091F0A771A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Data_Misc!$M$218:$R$218</c:f>
              <c:numCache>
                <c:formatCode>0</c:formatCode>
                <c:ptCount val="6"/>
                <c:pt idx="0">
                  <c:v>8826.41</c:v>
                </c:pt>
                <c:pt idx="1">
                  <c:v>10144.52</c:v>
                </c:pt>
                <c:pt idx="2">
                  <c:v>11402.640000000001</c:v>
                </c:pt>
                <c:pt idx="3">
                  <c:v>9092.0700000000015</c:v>
                </c:pt>
                <c:pt idx="4">
                  <c:v>8197.33</c:v>
                </c:pt>
                <c:pt idx="5">
                  <c:v>6902.82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26-439D-A51C-72091F0A77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Data_Membership!$M$5</c:f>
          <c:strCache>
            <c:ptCount val="1"/>
            <c:pt idx="0">
              <c:v>Membership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27184422460013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7D4-4550-997E-D7F6AE2406F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Data_Membership!$D$18:$I$18</c:f>
              <c:numCache>
                <c:formatCode>0</c:formatCode>
                <c:ptCount val="6"/>
                <c:pt idx="0">
                  <c:v>22318</c:v>
                </c:pt>
                <c:pt idx="1">
                  <c:v>21348</c:v>
                </c:pt>
                <c:pt idx="2">
                  <c:v>20921</c:v>
                </c:pt>
                <c:pt idx="3">
                  <c:v>20386</c:v>
                </c:pt>
                <c:pt idx="4">
                  <c:v>19782</c:v>
                </c:pt>
                <c:pt idx="5">
                  <c:v>19071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D4-4550-997E-D7F6AE2406F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Data_Membership!$K$18</c:f>
              <c:numCache>
                <c:formatCode>0</c:formatCode>
                <c:ptCount val="1"/>
                <c:pt idx="0">
                  <c:v>22542.18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7D4-4550-997E-D7F6AE2406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Data_Newbs!$D$18:$I$18</c:f>
              <c:numCache>
                <c:formatCode>0</c:formatCode>
                <c:ptCount val="6"/>
                <c:pt idx="0">
                  <c:v>1553</c:v>
                </c:pt>
                <c:pt idx="1">
                  <c:v>1600</c:v>
                </c:pt>
                <c:pt idx="2">
                  <c:v>1940</c:v>
                </c:pt>
                <c:pt idx="3">
                  <c:v>1816</c:v>
                </c:pt>
                <c:pt idx="4">
                  <c:v>1601</c:v>
                </c:pt>
                <c:pt idx="5">
                  <c:v>1084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52-4BF8-B80B-4AE433F6570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Data_Newbs!$T$18</c:f>
              <c:numCache>
                <c:formatCode>0</c:formatCode>
                <c:ptCount val="1"/>
                <c:pt idx="0">
                  <c:v>1960.4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B52-4BF8-B80B-4AE433F65707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Data_Newbs!$M$18:$R$18</c:f>
              <c:numCache>
                <c:formatCode>0</c:formatCode>
                <c:ptCount val="6"/>
                <c:pt idx="0">
                  <c:v>1135</c:v>
                </c:pt>
                <c:pt idx="1">
                  <c:v>1163</c:v>
                </c:pt>
                <c:pt idx="2">
                  <c:v>1524</c:v>
                </c:pt>
                <c:pt idx="3">
                  <c:v>1363</c:v>
                </c:pt>
                <c:pt idx="4">
                  <c:v>1285</c:v>
                </c:pt>
                <c:pt idx="5">
                  <c:v>1084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52-4BF8-B80B-4AE433F65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442481548780763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Data_VSC_Boat!$D$18:$I$18</c:f>
              <c:numCache>
                <c:formatCode>0</c:formatCode>
                <c:ptCount val="6"/>
                <c:pt idx="0">
                  <c:v>45684</c:v>
                </c:pt>
                <c:pt idx="1">
                  <c:v>49315</c:v>
                </c:pt>
                <c:pt idx="2">
                  <c:v>52206</c:v>
                </c:pt>
                <c:pt idx="3">
                  <c:v>52025</c:v>
                </c:pt>
                <c:pt idx="4">
                  <c:v>50814</c:v>
                </c:pt>
                <c:pt idx="5">
                  <c:v>40733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D5-4B3D-8A3A-761095E4E85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Data_VSC_Boat!$T$18</c:f>
              <c:numCache>
                <c:formatCode>0</c:formatCode>
                <c:ptCount val="1"/>
                <c:pt idx="0">
                  <c:v>52729.06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5D5-4B3D-8A3A-761095E4E851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Data_VSC_Boat!$M$18:$R$18</c:f>
              <c:numCache>
                <c:formatCode>0</c:formatCode>
                <c:ptCount val="6"/>
                <c:pt idx="0">
                  <c:v>42009</c:v>
                </c:pt>
                <c:pt idx="1">
                  <c:v>45993</c:v>
                </c:pt>
                <c:pt idx="2">
                  <c:v>49039</c:v>
                </c:pt>
                <c:pt idx="3">
                  <c:v>49114</c:v>
                </c:pt>
                <c:pt idx="4">
                  <c:v>48266</c:v>
                </c:pt>
                <c:pt idx="5">
                  <c:v>40733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D5-4B3D-8A3A-761095E4E8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Data_VSC_Paddlecraft!$D$18:$I$18</c:f>
              <c:numCache>
                <c:formatCode>0</c:formatCode>
                <c:ptCount val="6"/>
                <c:pt idx="0">
                  <c:v>18438</c:v>
                </c:pt>
                <c:pt idx="1">
                  <c:v>24152</c:v>
                </c:pt>
                <c:pt idx="2">
                  <c:v>27328</c:v>
                </c:pt>
                <c:pt idx="3">
                  <c:v>28486</c:v>
                </c:pt>
                <c:pt idx="4">
                  <c:v>32363</c:v>
                </c:pt>
                <c:pt idx="5">
                  <c:v>20534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78-46C8-893A-7337BBD2B76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Data_VSC_Paddlecraft!$T$18</c:f>
              <c:numCache>
                <c:formatCode>0</c:formatCode>
                <c:ptCount val="1"/>
                <c:pt idx="0">
                  <c:v>32687.63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D78-46C8-893A-7337BBD2B766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Data_VSC_Paddlecraft!$M$18:$R$18</c:f>
              <c:numCache>
                <c:formatCode>0</c:formatCode>
                <c:ptCount val="6"/>
                <c:pt idx="0">
                  <c:v>16543</c:v>
                </c:pt>
                <c:pt idx="1">
                  <c:v>22399</c:v>
                </c:pt>
                <c:pt idx="2">
                  <c:v>25354</c:v>
                </c:pt>
                <c:pt idx="3">
                  <c:v>26588</c:v>
                </c:pt>
                <c:pt idx="4">
                  <c:v>30793</c:v>
                </c:pt>
                <c:pt idx="5">
                  <c:v>20534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D78-46C8-893A-7337BBD2B7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Data_Visits!$D$18:$I$18</c:f>
              <c:numCache>
                <c:formatCode>0</c:formatCode>
                <c:ptCount val="6"/>
                <c:pt idx="0">
                  <c:v>57063</c:v>
                </c:pt>
                <c:pt idx="1">
                  <c:v>64068</c:v>
                </c:pt>
                <c:pt idx="2">
                  <c:v>69903</c:v>
                </c:pt>
                <c:pt idx="3">
                  <c:v>74144</c:v>
                </c:pt>
                <c:pt idx="4">
                  <c:v>73096</c:v>
                </c:pt>
                <c:pt idx="5">
                  <c:v>48520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00-49D2-B4AD-901373673D7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Data_Visits!$T$18</c:f>
              <c:numCache>
                <c:formatCode>0</c:formatCode>
                <c:ptCount val="1"/>
                <c:pt idx="0">
                  <c:v>74886.44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400-49D2-B4AD-901373673D7D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Data_Visits!$M$18:$R$18</c:f>
              <c:numCache>
                <c:formatCode>0</c:formatCode>
                <c:ptCount val="6"/>
                <c:pt idx="0">
                  <c:v>44504</c:v>
                </c:pt>
                <c:pt idx="1">
                  <c:v>52152</c:v>
                </c:pt>
                <c:pt idx="2">
                  <c:v>56829</c:v>
                </c:pt>
                <c:pt idx="3">
                  <c:v>58612</c:v>
                </c:pt>
                <c:pt idx="4">
                  <c:v>59805</c:v>
                </c:pt>
                <c:pt idx="5">
                  <c:v>48520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00-49D2-B4AD-901373673D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Data_PE!$D$18:$I$18</c:f>
              <c:numCache>
                <c:formatCode>0</c:formatCode>
                <c:ptCount val="6"/>
                <c:pt idx="0">
                  <c:v>18439</c:v>
                </c:pt>
                <c:pt idx="1">
                  <c:v>27237</c:v>
                </c:pt>
                <c:pt idx="2">
                  <c:v>31173</c:v>
                </c:pt>
                <c:pt idx="3">
                  <c:v>36709</c:v>
                </c:pt>
                <c:pt idx="4">
                  <c:v>37255</c:v>
                </c:pt>
                <c:pt idx="5">
                  <c:v>27177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3C-4796-882E-1154DCEDA20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Data_PE!$T$18</c:f>
              <c:numCache>
                <c:formatCode>0</c:formatCode>
                <c:ptCount val="1"/>
                <c:pt idx="0">
                  <c:v>37628.550000000003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B3C-4796-882E-1154DCEDA20D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Data_PE!$M$18:$R$18</c:f>
              <c:numCache>
                <c:formatCode>0</c:formatCode>
                <c:ptCount val="6"/>
                <c:pt idx="0">
                  <c:v>15481</c:v>
                </c:pt>
                <c:pt idx="1">
                  <c:v>24431</c:v>
                </c:pt>
                <c:pt idx="2">
                  <c:v>28165</c:v>
                </c:pt>
                <c:pt idx="3">
                  <c:v>32101</c:v>
                </c:pt>
                <c:pt idx="4">
                  <c:v>32971</c:v>
                </c:pt>
                <c:pt idx="5">
                  <c:v>27177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3C-4796-882E-1154DCEDA2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Data_Boat!$D$18:$I$18</c:f>
              <c:numCache>
                <c:formatCode>0</c:formatCode>
                <c:ptCount val="6"/>
                <c:pt idx="0">
                  <c:v>29614.789999999997</c:v>
                </c:pt>
                <c:pt idx="1">
                  <c:v>29427.03</c:v>
                </c:pt>
                <c:pt idx="2">
                  <c:v>30100.450000000004</c:v>
                </c:pt>
                <c:pt idx="3">
                  <c:v>28586.280000000002</c:v>
                </c:pt>
                <c:pt idx="4">
                  <c:v>24453.54</c:v>
                </c:pt>
                <c:pt idx="5">
                  <c:v>22138.04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C1-4734-8143-0C4FBAF2C5C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Data_Boat!$T$18</c:f>
              <c:numCache>
                <c:formatCode>0</c:formatCode>
                <c:ptCount val="1"/>
                <c:pt idx="0">
                  <c:v>30402.454500000003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EC1-4734-8143-0C4FBAF2C5CE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Data_Boat!$M$18:$R$18</c:f>
              <c:numCache>
                <c:formatCode>0</c:formatCode>
                <c:ptCount val="6"/>
                <c:pt idx="0">
                  <c:v>27541.620000000003</c:v>
                </c:pt>
                <c:pt idx="1">
                  <c:v>26528.320000000003</c:v>
                </c:pt>
                <c:pt idx="2">
                  <c:v>26857.200000000001</c:v>
                </c:pt>
                <c:pt idx="3">
                  <c:v>25640.959999999999</c:v>
                </c:pt>
                <c:pt idx="4">
                  <c:v>22718.49</c:v>
                </c:pt>
                <c:pt idx="5">
                  <c:v>22138.04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C1-4734-8143-0C4FBAF2C5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Data_Misc!$D$18:$I$18</c:f>
              <c:numCache>
                <c:formatCode>0</c:formatCode>
                <c:ptCount val="6"/>
                <c:pt idx="0">
                  <c:v>4223.6799999999994</c:v>
                </c:pt>
                <c:pt idx="1">
                  <c:v>3767.0499999999988</c:v>
                </c:pt>
                <c:pt idx="2">
                  <c:v>3570.5000000000005</c:v>
                </c:pt>
                <c:pt idx="3">
                  <c:v>3621.5999999999995</c:v>
                </c:pt>
                <c:pt idx="4">
                  <c:v>2510.7400000000002</c:v>
                </c:pt>
                <c:pt idx="5">
                  <c:v>1831.68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2F-4A53-A0B4-843AA3959E1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Data_Misc!$T$18</c:f>
              <c:numCache>
                <c:formatCode>0</c:formatCode>
                <c:ptCount val="1"/>
                <c:pt idx="0">
                  <c:v>4266.9167999999991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E2F-4A53-A0B4-843AA3959E1A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Data_Misc!$M$18:$R$18</c:f>
              <c:numCache>
                <c:formatCode>0</c:formatCode>
                <c:ptCount val="6"/>
                <c:pt idx="0">
                  <c:v>3852.52</c:v>
                </c:pt>
                <c:pt idx="1">
                  <c:v>2972.02</c:v>
                </c:pt>
                <c:pt idx="2">
                  <c:v>3058.8000000000006</c:v>
                </c:pt>
                <c:pt idx="3">
                  <c:v>2816.4199999999996</c:v>
                </c:pt>
                <c:pt idx="4">
                  <c:v>2306.3300000000004</c:v>
                </c:pt>
                <c:pt idx="5">
                  <c:v>1831.68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2F-4A53-A0B4-843AA3959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Data_Misc!$D$58:$I$58</c:f>
              <c:numCache>
                <c:formatCode>0</c:formatCode>
                <c:ptCount val="6"/>
                <c:pt idx="0">
                  <c:v>49430.71</c:v>
                </c:pt>
                <c:pt idx="1">
                  <c:v>46668.68</c:v>
                </c:pt>
                <c:pt idx="2">
                  <c:v>44995.390000000007</c:v>
                </c:pt>
                <c:pt idx="3">
                  <c:v>43718.590000000004</c:v>
                </c:pt>
                <c:pt idx="4">
                  <c:v>37045.85</c:v>
                </c:pt>
                <c:pt idx="5">
                  <c:v>20975.429999999997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A1-48ED-BEF2-D323F7A5038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Data_Misc!$T$58</c:f>
              <c:numCache>
                <c:formatCode>0</c:formatCode>
                <c:ptCount val="1"/>
                <c:pt idx="0">
                  <c:v>49926.017099999997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AA1-48ED-BEF2-D323F7A50387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Data_Misc!$M$58:$R$58</c:f>
              <c:numCache>
                <c:formatCode>0</c:formatCode>
                <c:ptCount val="6"/>
                <c:pt idx="0">
                  <c:v>39654.239999999998</c:v>
                </c:pt>
                <c:pt idx="1">
                  <c:v>38222.360000000008</c:v>
                </c:pt>
                <c:pt idx="2">
                  <c:v>36104.700000000004</c:v>
                </c:pt>
                <c:pt idx="3">
                  <c:v>35854.29</c:v>
                </c:pt>
                <c:pt idx="4">
                  <c:v>29071.579999999998</c:v>
                </c:pt>
                <c:pt idx="5">
                  <c:v>20975.429999999997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AA1-48ED-BEF2-D323F7A503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Data_Misc!$D$38:$I$38</c:f>
              <c:numCache>
                <c:formatCode>0</c:formatCode>
                <c:ptCount val="6"/>
                <c:pt idx="0">
                  <c:v>6416</c:v>
                </c:pt>
                <c:pt idx="1">
                  <c:v>5916</c:v>
                </c:pt>
                <c:pt idx="2">
                  <c:v>6542</c:v>
                </c:pt>
                <c:pt idx="3">
                  <c:v>7560</c:v>
                </c:pt>
                <c:pt idx="4">
                  <c:v>5701</c:v>
                </c:pt>
                <c:pt idx="5">
                  <c:v>6147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33-471C-8018-29C8F22D706B}"/>
            </c:ext>
          </c:extLst>
        </c:ser>
        <c:ser>
          <c:idx val="2"/>
          <c:order val="1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Data_Misc!$M$38:$R$38</c:f>
              <c:numCache>
                <c:formatCode>0</c:formatCode>
                <c:ptCount val="6"/>
                <c:pt idx="0">
                  <c:v>5957</c:v>
                </c:pt>
                <c:pt idx="1">
                  <c:v>4943</c:v>
                </c:pt>
                <c:pt idx="2">
                  <c:v>5958</c:v>
                </c:pt>
                <c:pt idx="3">
                  <c:v>6342</c:v>
                </c:pt>
                <c:pt idx="4">
                  <c:v>5265</c:v>
                </c:pt>
                <c:pt idx="5">
                  <c:v>6147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E33-471C-8018-29C8F22D706B}"/>
            </c:ext>
          </c:extLst>
        </c:ser>
        <c:ser>
          <c:idx val="1"/>
          <c:order val="2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Data_Misc!$T$38</c:f>
              <c:numCache>
                <c:formatCode>0</c:formatCode>
                <c:ptCount val="1"/>
                <c:pt idx="0">
                  <c:v>7636.6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33-471C-8018-29C8F22D70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 Watchstanding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Data_Misc!$D$258:$I$258</c:f>
              <c:numCache>
                <c:formatCode>0</c:formatCode>
                <c:ptCount val="6"/>
                <c:pt idx="0">
                  <c:v>29962.349999999995</c:v>
                </c:pt>
                <c:pt idx="1">
                  <c:v>32101.510000000006</c:v>
                </c:pt>
                <c:pt idx="2">
                  <c:v>27666.440000000002</c:v>
                </c:pt>
                <c:pt idx="3">
                  <c:v>30559.050000000003</c:v>
                </c:pt>
                <c:pt idx="4">
                  <c:v>30997.49</c:v>
                </c:pt>
                <c:pt idx="5">
                  <c:v>21445.05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07-46FD-9610-79C1DA90757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Data_Misc!$T$258</c:f>
              <c:numCache>
                <c:formatCode>0</c:formatCode>
                <c:ptCount val="1"/>
                <c:pt idx="0">
                  <c:v>32423.525100000006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B07-46FD-9610-79C1DA907570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Data_Misc!$M$258:$R$258</c:f>
              <c:numCache>
                <c:formatCode>0</c:formatCode>
                <c:ptCount val="6"/>
                <c:pt idx="0">
                  <c:v>23174.67</c:v>
                </c:pt>
                <c:pt idx="1">
                  <c:v>25900.65</c:v>
                </c:pt>
                <c:pt idx="2">
                  <c:v>21362.850000000002</c:v>
                </c:pt>
                <c:pt idx="3">
                  <c:v>23913.980000000003</c:v>
                </c:pt>
                <c:pt idx="4">
                  <c:v>23819.119999999999</c:v>
                </c:pt>
                <c:pt idx="5">
                  <c:v>21445.05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07-46FD-9610-79C1DA9075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Data_MT!$D$18:$I$18</c:f>
              <c:numCache>
                <c:formatCode>0</c:formatCode>
                <c:ptCount val="6"/>
                <c:pt idx="0">
                  <c:v>20529.919999999998</c:v>
                </c:pt>
                <c:pt idx="1">
                  <c:v>19445.55</c:v>
                </c:pt>
                <c:pt idx="2">
                  <c:v>21182.440000000002</c:v>
                </c:pt>
                <c:pt idx="3">
                  <c:v>20805.25</c:v>
                </c:pt>
                <c:pt idx="4">
                  <c:v>21855.989999999998</c:v>
                </c:pt>
                <c:pt idx="5">
                  <c:v>14330.59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B7-487F-BBC0-63462365F4A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Data_MT!$T$18</c:f>
              <c:numCache>
                <c:formatCode>0</c:formatCode>
                <c:ptCount val="1"/>
                <c:pt idx="0">
                  <c:v>22075.549899999998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4B7-487F-BBC0-63462365F4AB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Data_MT!$M$18:$R$18</c:f>
              <c:numCache>
                <c:formatCode>0</c:formatCode>
                <c:ptCount val="6"/>
                <c:pt idx="0">
                  <c:v>16994.330000000002</c:v>
                </c:pt>
                <c:pt idx="1">
                  <c:v>16595.960000000003</c:v>
                </c:pt>
                <c:pt idx="2">
                  <c:v>17867.63</c:v>
                </c:pt>
                <c:pt idx="3">
                  <c:v>17885.189999999999</c:v>
                </c:pt>
                <c:pt idx="4">
                  <c:v>18661.16</c:v>
                </c:pt>
                <c:pt idx="5">
                  <c:v>14330.59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B7-487F-BBC0-63462365F4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08635619265540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Data_Misc!$D$78:$I$78</c:f>
              <c:numCache>
                <c:formatCode>0</c:formatCode>
                <c:ptCount val="6"/>
                <c:pt idx="0">
                  <c:v>57332.899999999987</c:v>
                </c:pt>
                <c:pt idx="1">
                  <c:v>80546.62999999999</c:v>
                </c:pt>
                <c:pt idx="2">
                  <c:v>92614.13</c:v>
                </c:pt>
                <c:pt idx="3">
                  <c:v>92912.73</c:v>
                </c:pt>
                <c:pt idx="4">
                  <c:v>88231.679999999993</c:v>
                </c:pt>
                <c:pt idx="5">
                  <c:v>60297.17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2B-44E8-B65E-B9C7551B101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Data_Misc!$T$78</c:f>
              <c:numCache>
                <c:formatCode>0</c:formatCode>
                <c:ptCount val="1"/>
                <c:pt idx="0">
                  <c:v>93842.857300000003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32B-44E8-B65E-B9C7551B1012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Data_Misc!$M$78:$R$78</c:f>
              <c:numCache>
                <c:formatCode>0</c:formatCode>
                <c:ptCount val="6"/>
                <c:pt idx="0">
                  <c:v>43335.160000000011</c:v>
                </c:pt>
                <c:pt idx="1">
                  <c:v>63955.039999999986</c:v>
                </c:pt>
                <c:pt idx="2">
                  <c:v>75614.539999999994</c:v>
                </c:pt>
                <c:pt idx="3">
                  <c:v>75842.7</c:v>
                </c:pt>
                <c:pt idx="4">
                  <c:v>72480.23</c:v>
                </c:pt>
                <c:pt idx="5">
                  <c:v>60297.17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2B-44E8-B65E-B9C7551B10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Data_Misc!$D$98:$I$98</c:f>
              <c:numCache>
                <c:formatCode>0</c:formatCode>
                <c:ptCount val="6"/>
                <c:pt idx="0">
                  <c:v>18444.660000000003</c:v>
                </c:pt>
                <c:pt idx="1">
                  <c:v>21991.14</c:v>
                </c:pt>
                <c:pt idx="2">
                  <c:v>25886.489999999998</c:v>
                </c:pt>
                <c:pt idx="3">
                  <c:v>22757.880000000005</c:v>
                </c:pt>
                <c:pt idx="4">
                  <c:v>22407.999999999996</c:v>
                </c:pt>
                <c:pt idx="5">
                  <c:v>13167.52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A5-4C9B-8985-8B5DF1F30C2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Data_Misc!$T$98</c:f>
              <c:numCache>
                <c:formatCode>0</c:formatCode>
                <c:ptCount val="1"/>
                <c:pt idx="0">
                  <c:v>26146.354899999998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BA5-4C9B-8985-8B5DF1F30C2A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Data_Misc!$M$98:$R$98</c:f>
              <c:numCache>
                <c:formatCode>0</c:formatCode>
                <c:ptCount val="6"/>
                <c:pt idx="0">
                  <c:v>13929.970000000001</c:v>
                </c:pt>
                <c:pt idx="1">
                  <c:v>17483.23</c:v>
                </c:pt>
                <c:pt idx="2">
                  <c:v>19500.900000000001</c:v>
                </c:pt>
                <c:pt idx="3">
                  <c:v>18158.29</c:v>
                </c:pt>
                <c:pt idx="4">
                  <c:v>18145.21</c:v>
                </c:pt>
                <c:pt idx="5">
                  <c:v>13167.52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A5-4C9B-8985-8B5DF1F30C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Data_Misc!$D$118:$I$118</c:f>
              <c:numCache>
                <c:formatCode>0</c:formatCode>
                <c:ptCount val="6"/>
                <c:pt idx="0">
                  <c:v>72692.350000000006</c:v>
                </c:pt>
                <c:pt idx="1">
                  <c:v>78590.81</c:v>
                </c:pt>
                <c:pt idx="2">
                  <c:v>73487.48</c:v>
                </c:pt>
                <c:pt idx="3">
                  <c:v>77509.23000000001</c:v>
                </c:pt>
                <c:pt idx="4">
                  <c:v>81913.490000000005</c:v>
                </c:pt>
                <c:pt idx="5">
                  <c:v>56309.229999999989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36-4A3B-8EA7-8EAD0ECD6DF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Data_Misc!$T$118</c:f>
              <c:numCache>
                <c:formatCode>0</c:formatCode>
                <c:ptCount val="1"/>
                <c:pt idx="0">
                  <c:v>82733.62490000001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736-4A3B-8EA7-8EAD0ECD6DF0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Data_Misc!$M$118:$R$118</c:f>
              <c:numCache>
                <c:formatCode>0</c:formatCode>
                <c:ptCount val="6"/>
                <c:pt idx="0">
                  <c:v>55237.57</c:v>
                </c:pt>
                <c:pt idx="1">
                  <c:v>61093.01999999999</c:v>
                </c:pt>
                <c:pt idx="2">
                  <c:v>57498.710000000014</c:v>
                </c:pt>
                <c:pt idx="3">
                  <c:v>59404.659999999996</c:v>
                </c:pt>
                <c:pt idx="4">
                  <c:v>64796.36</c:v>
                </c:pt>
                <c:pt idx="5">
                  <c:v>56309.229999999989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36-4A3B-8EA7-8EAD0ECD6D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Data_Misc!$D$161:$I$161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Data_Misc!$D$178:$I$178</c:f>
              <c:numCache>
                <c:formatCode>0</c:formatCode>
                <c:ptCount val="6"/>
                <c:pt idx="0">
                  <c:v>6899.2</c:v>
                </c:pt>
                <c:pt idx="1">
                  <c:v>6466.3200000000006</c:v>
                </c:pt>
                <c:pt idx="2">
                  <c:v>5934.42</c:v>
                </c:pt>
                <c:pt idx="3">
                  <c:v>9156.52</c:v>
                </c:pt>
                <c:pt idx="4">
                  <c:v>12446.84</c:v>
                </c:pt>
                <c:pt idx="5">
                  <c:v>9270.5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65-491A-8DD8-76B7D7F7A86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Data_Misc!$D$161:$I$161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Data_Misc!$T$178</c:f>
              <c:numCache>
                <c:formatCode>0</c:formatCode>
                <c:ptCount val="1"/>
                <c:pt idx="0">
                  <c:v>12572.3084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665-491A-8DD8-76B7D7F7A866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Data_Misc!$D$161:$I$161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Data_Misc!$M$178:$R$178</c:f>
              <c:numCache>
                <c:formatCode>0</c:formatCode>
                <c:ptCount val="6"/>
                <c:pt idx="0">
                  <c:v>5456.03</c:v>
                </c:pt>
                <c:pt idx="1">
                  <c:v>5447.37</c:v>
                </c:pt>
                <c:pt idx="2">
                  <c:v>5078.8200000000006</c:v>
                </c:pt>
                <c:pt idx="3">
                  <c:v>7202.4699999999993</c:v>
                </c:pt>
                <c:pt idx="4">
                  <c:v>10188.99</c:v>
                </c:pt>
                <c:pt idx="5">
                  <c:v>9270.5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65-491A-8DD8-76B7D7F7A8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203-449E-A6D9-F755C05EBBE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Data_Facilities!$D$18:$I$18</c:f>
              <c:numCache>
                <c:formatCode>0</c:formatCode>
                <c:ptCount val="6"/>
                <c:pt idx="0">
                  <c:v>129</c:v>
                </c:pt>
                <c:pt idx="1">
                  <c:v>114</c:v>
                </c:pt>
                <c:pt idx="2">
                  <c:v>104</c:v>
                </c:pt>
                <c:pt idx="3">
                  <c:v>105</c:v>
                </c:pt>
                <c:pt idx="4">
                  <c:v>97</c:v>
                </c:pt>
                <c:pt idx="5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03-449E-A6D9-F755C05EBB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Boat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D4-4BC4-87DF-D687EBCFD86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Data_Facilities!$D$38:$I$38</c:f>
              <c:numCache>
                <c:formatCode>0</c:formatCode>
                <c:ptCount val="6"/>
                <c:pt idx="0">
                  <c:v>932</c:v>
                </c:pt>
                <c:pt idx="1">
                  <c:v>812</c:v>
                </c:pt>
                <c:pt idx="2">
                  <c:v>807</c:v>
                </c:pt>
                <c:pt idx="3">
                  <c:v>722</c:v>
                </c:pt>
                <c:pt idx="4">
                  <c:v>696</c:v>
                </c:pt>
                <c:pt idx="5">
                  <c:v>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D4-4BC4-87DF-D687EBCFD8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Data_Misc!$D$238:$I$238</c:f>
              <c:numCache>
                <c:formatCode>0</c:formatCode>
                <c:ptCount val="6"/>
                <c:pt idx="0">
                  <c:v>4413.45</c:v>
                </c:pt>
                <c:pt idx="1">
                  <c:v>5158.09</c:v>
                </c:pt>
                <c:pt idx="2">
                  <c:v>7243.2000000000007</c:v>
                </c:pt>
                <c:pt idx="3">
                  <c:v>6988.0599999999995</c:v>
                </c:pt>
                <c:pt idx="4">
                  <c:v>7611.16</c:v>
                </c:pt>
                <c:pt idx="5">
                  <c:v>4447.46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33-4502-A74B-0A898DFEAD9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Data_Misc!$T$238</c:f>
              <c:numCache>
                <c:formatCode>0</c:formatCode>
                <c:ptCount val="1"/>
                <c:pt idx="0">
                  <c:v>7688.2716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833-4502-A74B-0A898DFEAD96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Data_Misc!$M$238:$R$238</c:f>
              <c:numCache>
                <c:formatCode>0</c:formatCode>
                <c:ptCount val="6"/>
                <c:pt idx="0">
                  <c:v>3151.84</c:v>
                </c:pt>
                <c:pt idx="1">
                  <c:v>3796.53</c:v>
                </c:pt>
                <c:pt idx="2">
                  <c:v>5718.56</c:v>
                </c:pt>
                <c:pt idx="3">
                  <c:v>5596.68</c:v>
                </c:pt>
                <c:pt idx="4">
                  <c:v>6316.36</c:v>
                </c:pt>
                <c:pt idx="5">
                  <c:v>4447.46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33-4502-A74B-0A898DFEA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902-4A19-A4DE-D42DECC38D9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Data_Facilities!$D$98:$I$98</c:f>
              <c:numCache>
                <c:formatCode>0</c:formatCode>
                <c:ptCount val="6"/>
                <c:pt idx="0">
                  <c:v>56</c:v>
                </c:pt>
                <c:pt idx="1">
                  <c:v>44</c:v>
                </c:pt>
                <c:pt idx="2">
                  <c:v>62</c:v>
                </c:pt>
                <c:pt idx="3">
                  <c:v>65</c:v>
                </c:pt>
                <c:pt idx="4">
                  <c:v>71</c:v>
                </c:pt>
                <c:pt idx="5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02-4A19-A4DE-D42DECC38D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9D1-46BC-9264-3B958A26A5B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Data_Facilities!$D$78:$I$78</c:f>
              <c:numCache>
                <c:formatCode>0</c:formatCode>
                <c:ptCount val="6"/>
                <c:pt idx="0">
                  <c:v>88</c:v>
                </c:pt>
                <c:pt idx="1">
                  <c:v>77</c:v>
                </c:pt>
                <c:pt idx="2">
                  <c:v>65</c:v>
                </c:pt>
                <c:pt idx="3">
                  <c:v>59</c:v>
                </c:pt>
                <c:pt idx="4">
                  <c:v>57</c:v>
                </c:pt>
                <c:pt idx="5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D1-46BC-9264-3B958A26A5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CB5-4CDD-875F-F4CAE897C21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Data_Facilities!$D$58:$I$58</c:f>
              <c:numCache>
                <c:formatCode>0</c:formatCode>
                <c:ptCount val="6"/>
                <c:pt idx="0">
                  <c:v>769</c:v>
                </c:pt>
                <c:pt idx="1">
                  <c:v>606</c:v>
                </c:pt>
                <c:pt idx="2">
                  <c:v>610</c:v>
                </c:pt>
                <c:pt idx="3">
                  <c:v>523</c:v>
                </c:pt>
                <c:pt idx="4">
                  <c:v>456</c:v>
                </c:pt>
                <c:pt idx="5">
                  <c:v>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CB5-4CDD-875F-F4CAE897C2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Data_Misc!$D$278:$I$278</c:f>
              <c:numCache>
                <c:formatCode>0</c:formatCode>
                <c:ptCount val="6"/>
                <c:pt idx="0">
                  <c:v>1667</c:v>
                </c:pt>
                <c:pt idx="1">
                  <c:v>1787</c:v>
                </c:pt>
                <c:pt idx="2">
                  <c:v>1510</c:v>
                </c:pt>
                <c:pt idx="3">
                  <c:v>1642</c:v>
                </c:pt>
                <c:pt idx="4">
                  <c:v>1693</c:v>
                </c:pt>
                <c:pt idx="5">
                  <c:v>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A7-4362-B459-E598546AC521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Data_Misc!$M$278:$R$278</c:f>
              <c:numCache>
                <c:formatCode>0</c:formatCode>
                <c:ptCount val="6"/>
                <c:pt idx="0">
                  <c:v>458</c:v>
                </c:pt>
                <c:pt idx="1">
                  <c:v>554</c:v>
                </c:pt>
                <c:pt idx="2">
                  <c:v>468</c:v>
                </c:pt>
                <c:pt idx="3">
                  <c:v>533</c:v>
                </c:pt>
                <c:pt idx="4">
                  <c:v>521</c:v>
                </c:pt>
                <c:pt idx="5">
                  <c:v>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A7-4362-B459-E598546AC521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Data_Newbs!$T$18</c:f>
              <c:numCache>
                <c:formatCode>0</c:formatCode>
                <c:ptCount val="1"/>
                <c:pt idx="0">
                  <c:v>1960.4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A7-4362-B459-E598546AC5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27184422460013"/>
          <c:y val="0.11255019201049649"/>
          <c:w val="0.80159803611466451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6E5-4987-B769-5B8269A6700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Data_Membership!$D$2:$I$2</c:f>
              <c:numCache>
                <c:formatCode>0</c:formatCode>
                <c:ptCount val="6"/>
                <c:pt idx="0">
                  <c:v>1928</c:v>
                </c:pt>
                <c:pt idx="1">
                  <c:v>1888</c:v>
                </c:pt>
                <c:pt idx="2">
                  <c:v>1855</c:v>
                </c:pt>
                <c:pt idx="3">
                  <c:v>1818</c:v>
                </c:pt>
                <c:pt idx="4">
                  <c:v>1740</c:v>
                </c:pt>
                <c:pt idx="5">
                  <c:v>1667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E5-4987-B769-5B8269A6700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Data_Membership!$K$2</c:f>
              <c:numCache>
                <c:formatCode>0</c:formatCode>
                <c:ptCount val="1"/>
                <c:pt idx="0">
                  <c:v>1948.28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FE-427A-A9A7-5770AFD62C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</a:t>
            </a:r>
            <a:r>
              <a:rPr lang="en-US" baseline="0"/>
              <a:t> </a:t>
            </a:r>
            <a:r>
              <a:rPr lang="en-US"/>
              <a:t>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Data_Newbs!$D$2:$I$2</c:f>
              <c:numCache>
                <c:formatCode>0</c:formatCode>
                <c:ptCount val="6"/>
                <c:pt idx="0">
                  <c:v>132</c:v>
                </c:pt>
                <c:pt idx="1">
                  <c:v>133</c:v>
                </c:pt>
                <c:pt idx="2">
                  <c:v>127</c:v>
                </c:pt>
                <c:pt idx="3">
                  <c:v>136</c:v>
                </c:pt>
                <c:pt idx="4">
                  <c:v>122</c:v>
                </c:pt>
                <c:pt idx="5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C1-4BF5-8032-2D777E0F6DF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Data_Newbs!$T$2</c:f>
              <c:numCache>
                <c:formatCode>0</c:formatCode>
                <c:ptCount val="1"/>
                <c:pt idx="0">
                  <c:v>138.36000000000001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85C1-4BF5-8032-2D777E0F6DFF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Data_Newbs!$M$2:$R$2</c:f>
              <c:numCache>
                <c:formatCode>0</c:formatCode>
                <c:ptCount val="6"/>
                <c:pt idx="0">
                  <c:v>96</c:v>
                </c:pt>
                <c:pt idx="1">
                  <c:v>96</c:v>
                </c:pt>
                <c:pt idx="2">
                  <c:v>101</c:v>
                </c:pt>
                <c:pt idx="3">
                  <c:v>94</c:v>
                </c:pt>
                <c:pt idx="4">
                  <c:v>107</c:v>
                </c:pt>
                <c:pt idx="5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C1-4BF5-8032-2D777E0F6D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Data_Misc!$D$262:$I$262</c:f>
              <c:numCache>
                <c:formatCode>0</c:formatCode>
                <c:ptCount val="6"/>
                <c:pt idx="0">
                  <c:v>95</c:v>
                </c:pt>
                <c:pt idx="1">
                  <c:v>104</c:v>
                </c:pt>
                <c:pt idx="2">
                  <c:v>97</c:v>
                </c:pt>
                <c:pt idx="3">
                  <c:v>119</c:v>
                </c:pt>
                <c:pt idx="4">
                  <c:v>120</c:v>
                </c:pt>
                <c:pt idx="5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49-48DD-B445-012946865FDC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Data_Misc!$M$262:$R$262</c:f>
              <c:numCache>
                <c:formatCode>0</c:formatCode>
                <c:ptCount val="6"/>
                <c:pt idx="0">
                  <c:v>34</c:v>
                </c:pt>
                <c:pt idx="1">
                  <c:v>49</c:v>
                </c:pt>
                <c:pt idx="2">
                  <c:v>48</c:v>
                </c:pt>
                <c:pt idx="3">
                  <c:v>54</c:v>
                </c:pt>
                <c:pt idx="4">
                  <c:v>78</c:v>
                </c:pt>
                <c:pt idx="5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49-48DD-B445-012946865FDC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Data_Newbs!$T$2</c:f>
              <c:numCache>
                <c:formatCode>0</c:formatCode>
                <c:ptCount val="1"/>
                <c:pt idx="0">
                  <c:v>138.36000000000001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36-4213-A4CE-13069367CA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510229502506636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Data_VSC_Boat!$D$2:$I$2</c:f>
              <c:numCache>
                <c:formatCode>0</c:formatCode>
                <c:ptCount val="6"/>
                <c:pt idx="0">
                  <c:v>2656</c:v>
                </c:pt>
                <c:pt idx="1">
                  <c:v>3194</c:v>
                </c:pt>
                <c:pt idx="2">
                  <c:v>2730</c:v>
                </c:pt>
                <c:pt idx="3">
                  <c:v>2890</c:v>
                </c:pt>
                <c:pt idx="4">
                  <c:v>2878</c:v>
                </c:pt>
                <c:pt idx="5">
                  <c:v>2562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C0-4319-857A-C951D756D14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Data_VSC_Boat!$T$2</c:f>
              <c:numCache>
                <c:formatCode>0</c:formatCode>
                <c:ptCount val="1"/>
                <c:pt idx="0">
                  <c:v>3226.94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5C0-4319-857A-C951D756D14A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Data_VSC_Boat!$M$2:$R$2</c:f>
              <c:numCache>
                <c:formatCode>0</c:formatCode>
                <c:ptCount val="6"/>
                <c:pt idx="0">
                  <c:v>2471</c:v>
                </c:pt>
                <c:pt idx="1">
                  <c:v>3094</c:v>
                </c:pt>
                <c:pt idx="2">
                  <c:v>2614</c:v>
                </c:pt>
                <c:pt idx="3">
                  <c:v>2795</c:v>
                </c:pt>
                <c:pt idx="4">
                  <c:v>2812</c:v>
                </c:pt>
                <c:pt idx="5">
                  <c:v>2562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C0-4319-857A-C951D756D1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1220570411279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Data_VSC_Paddlecraft!$D$2:$I$2</c:f>
              <c:numCache>
                <c:formatCode>0</c:formatCode>
                <c:ptCount val="6"/>
                <c:pt idx="0">
                  <c:v>469</c:v>
                </c:pt>
                <c:pt idx="1">
                  <c:v>744</c:v>
                </c:pt>
                <c:pt idx="2">
                  <c:v>810</c:v>
                </c:pt>
                <c:pt idx="3">
                  <c:v>837</c:v>
                </c:pt>
                <c:pt idx="4">
                  <c:v>884</c:v>
                </c:pt>
                <c:pt idx="5">
                  <c:v>578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35-4DDB-AB26-1F90A7A5629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Data_VSC_Paddlecraft!$T$2</c:f>
              <c:numCache>
                <c:formatCode>0</c:formatCode>
                <c:ptCount val="1"/>
                <c:pt idx="0">
                  <c:v>893.84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835-4DDB-AB26-1F90A7A56292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Data_VSC_Paddlecraft!$M$2:$R$2</c:f>
              <c:numCache>
                <c:formatCode>0</c:formatCode>
                <c:ptCount val="6"/>
                <c:pt idx="0">
                  <c:v>411</c:v>
                </c:pt>
                <c:pt idx="1">
                  <c:v>713</c:v>
                </c:pt>
                <c:pt idx="2">
                  <c:v>780</c:v>
                </c:pt>
                <c:pt idx="3">
                  <c:v>790</c:v>
                </c:pt>
                <c:pt idx="4">
                  <c:v>818</c:v>
                </c:pt>
                <c:pt idx="5">
                  <c:v>578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35-4DDB-AB26-1F90A7A562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Data_Visits!$D$2:$I$2</c:f>
              <c:numCache>
                <c:formatCode>0</c:formatCode>
                <c:ptCount val="6"/>
                <c:pt idx="0">
                  <c:v>1004</c:v>
                </c:pt>
                <c:pt idx="1">
                  <c:v>1723</c:v>
                </c:pt>
                <c:pt idx="2">
                  <c:v>2151</c:v>
                </c:pt>
                <c:pt idx="3">
                  <c:v>2077</c:v>
                </c:pt>
                <c:pt idx="4">
                  <c:v>1604</c:v>
                </c:pt>
                <c:pt idx="5">
                  <c:v>1315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B7-4BDB-9D89-BB97249B845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Data_Visits!$T$2</c:f>
              <c:numCache>
                <c:formatCode>0</c:formatCode>
                <c:ptCount val="1"/>
                <c:pt idx="0">
                  <c:v>2173.5100000000002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4B7-4BDB-9D89-BB97249B845C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Data_Visits!$M$2:$R$2</c:f>
              <c:numCache>
                <c:formatCode>0</c:formatCode>
                <c:ptCount val="6"/>
                <c:pt idx="0">
                  <c:v>779</c:v>
                </c:pt>
                <c:pt idx="1">
                  <c:v>1429</c:v>
                </c:pt>
                <c:pt idx="2">
                  <c:v>1700</c:v>
                </c:pt>
                <c:pt idx="3">
                  <c:v>1784</c:v>
                </c:pt>
                <c:pt idx="4">
                  <c:v>1353</c:v>
                </c:pt>
                <c:pt idx="5">
                  <c:v>1315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B7-4BDB-9D89-BB97249B8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1221214216335291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Data_PE!$D$2:$I$2</c:f>
              <c:numCache>
                <c:formatCode>0</c:formatCode>
                <c:ptCount val="6"/>
                <c:pt idx="0">
                  <c:v>2044</c:v>
                </c:pt>
                <c:pt idx="1">
                  <c:v>1920</c:v>
                </c:pt>
                <c:pt idx="2">
                  <c:v>2009</c:v>
                </c:pt>
                <c:pt idx="3">
                  <c:v>2011</c:v>
                </c:pt>
                <c:pt idx="4">
                  <c:v>2285</c:v>
                </c:pt>
                <c:pt idx="5">
                  <c:v>1915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D2-4365-BC62-7CF94D3C43A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Data_PE!$T$2</c:f>
              <c:numCache>
                <c:formatCode>0</c:formatCode>
                <c:ptCount val="1"/>
                <c:pt idx="0">
                  <c:v>2308.85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AD2-4365-BC62-7CF94D3C43A6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Data_PE!$M$2:$R$2</c:f>
              <c:numCache>
                <c:formatCode>0</c:formatCode>
                <c:ptCount val="6"/>
                <c:pt idx="0">
                  <c:v>1814</c:v>
                </c:pt>
                <c:pt idx="1">
                  <c:v>1592</c:v>
                </c:pt>
                <c:pt idx="2">
                  <c:v>1848</c:v>
                </c:pt>
                <c:pt idx="3">
                  <c:v>1809</c:v>
                </c:pt>
                <c:pt idx="4">
                  <c:v>1945</c:v>
                </c:pt>
                <c:pt idx="5">
                  <c:v>1915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D2-4365-BC62-7CF94D3C43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Data_Boat!$D$2:$I$2</c:f>
              <c:numCache>
                <c:formatCode>0</c:formatCode>
                <c:ptCount val="6"/>
                <c:pt idx="0">
                  <c:v>1926.2</c:v>
                </c:pt>
                <c:pt idx="1">
                  <c:v>1946.83</c:v>
                </c:pt>
                <c:pt idx="2">
                  <c:v>2114.1000000000004</c:v>
                </c:pt>
                <c:pt idx="3">
                  <c:v>2049.65</c:v>
                </c:pt>
                <c:pt idx="4">
                  <c:v>1694.0700000000002</c:v>
                </c:pt>
                <c:pt idx="5">
                  <c:v>2047.2700000000004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E9-40A2-8605-C614B95EA00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Data_Boat!$T$2</c:f>
              <c:numCache>
                <c:formatCode>0</c:formatCode>
                <c:ptCount val="1"/>
                <c:pt idx="0">
                  <c:v>2136.2410000000004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EE9-40A2-8605-C614B95EA00A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Data_Boat!$M$2:$R$2</c:f>
              <c:numCache>
                <c:formatCode>0</c:formatCode>
                <c:ptCount val="6"/>
                <c:pt idx="0">
                  <c:v>1832.6</c:v>
                </c:pt>
                <c:pt idx="1">
                  <c:v>1882.9899999999998</c:v>
                </c:pt>
                <c:pt idx="2">
                  <c:v>1945.7000000000003</c:v>
                </c:pt>
                <c:pt idx="3">
                  <c:v>1883.9000000000005</c:v>
                </c:pt>
                <c:pt idx="4">
                  <c:v>1694.0700000000002</c:v>
                </c:pt>
                <c:pt idx="5">
                  <c:v>2047.2700000000004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E9-40A2-8605-C614B95EA0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Data_Misc!$D$2:$I$2</c:f>
              <c:numCache>
                <c:formatCode>0</c:formatCode>
                <c:ptCount val="6"/>
                <c:pt idx="0">
                  <c:v>105.08000000000001</c:v>
                </c:pt>
                <c:pt idx="1">
                  <c:v>307.08999999999997</c:v>
                </c:pt>
                <c:pt idx="2">
                  <c:v>185.65999999999997</c:v>
                </c:pt>
                <c:pt idx="3">
                  <c:v>221.24</c:v>
                </c:pt>
                <c:pt idx="4">
                  <c:v>16.95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3E-47FD-80CD-54848DCB0AB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</c:f>
              <c:numCache>
                <c:formatCode>0</c:formatCode>
                <c:ptCount val="1"/>
                <c:pt idx="0">
                  <c:v>311.16089999999997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43E-47FD-80CD-54848DCB0AB0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Data_Misc!$M$2:$R$2</c:f>
              <c:numCache>
                <c:formatCode>0</c:formatCode>
                <c:ptCount val="6"/>
                <c:pt idx="0">
                  <c:v>96.25</c:v>
                </c:pt>
                <c:pt idx="1">
                  <c:v>222.19</c:v>
                </c:pt>
                <c:pt idx="2">
                  <c:v>157.18</c:v>
                </c:pt>
                <c:pt idx="3">
                  <c:v>149.13999999999999</c:v>
                </c:pt>
                <c:pt idx="4">
                  <c:v>14.95</c:v>
                </c:pt>
                <c:pt idx="5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3E-47FD-80CD-54848DCB0A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Data_Misc!$D$42:$I$42</c:f>
              <c:numCache>
                <c:formatCode>0</c:formatCode>
                <c:ptCount val="6"/>
                <c:pt idx="0">
                  <c:v>1104.26</c:v>
                </c:pt>
                <c:pt idx="1">
                  <c:v>885.94</c:v>
                </c:pt>
                <c:pt idx="2">
                  <c:v>1100.82</c:v>
                </c:pt>
                <c:pt idx="3">
                  <c:v>1881.77</c:v>
                </c:pt>
                <c:pt idx="4">
                  <c:v>1877.33</c:v>
                </c:pt>
                <c:pt idx="5">
                  <c:v>1126.43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A6-4236-811D-80BC1464E0F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Data_Misc!$T$42</c:f>
              <c:numCache>
                <c:formatCode>0</c:formatCode>
                <c:ptCount val="1"/>
                <c:pt idx="0">
                  <c:v>1901.5877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EA6-4236-811D-80BC1464E0F8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Data_Misc!$M$42:$R$42</c:f>
              <c:numCache>
                <c:formatCode>0</c:formatCode>
                <c:ptCount val="6"/>
                <c:pt idx="0">
                  <c:v>689.79</c:v>
                </c:pt>
                <c:pt idx="1">
                  <c:v>747.69</c:v>
                </c:pt>
                <c:pt idx="2">
                  <c:v>895.42000000000007</c:v>
                </c:pt>
                <c:pt idx="3">
                  <c:v>1559.4199999999998</c:v>
                </c:pt>
                <c:pt idx="4">
                  <c:v>1461.33</c:v>
                </c:pt>
                <c:pt idx="5">
                  <c:v>1126.43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A6-4236-811D-80BC1464E0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Data_Misc!$D$22:$I$22</c:f>
              <c:numCache>
                <c:formatCode>0</c:formatCode>
                <c:ptCount val="6"/>
                <c:pt idx="0">
                  <c:v>663</c:v>
                </c:pt>
                <c:pt idx="1">
                  <c:v>586</c:v>
                </c:pt>
                <c:pt idx="2">
                  <c:v>566</c:v>
                </c:pt>
                <c:pt idx="3">
                  <c:v>573</c:v>
                </c:pt>
                <c:pt idx="4">
                  <c:v>784</c:v>
                </c:pt>
                <c:pt idx="5">
                  <c:v>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EA-45CC-8824-2699CC39B0E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</c:f>
              <c:numCache>
                <c:formatCode>0</c:formatCode>
                <c:ptCount val="1"/>
                <c:pt idx="0">
                  <c:v>792.84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8EA-45CC-8824-2699CC39B0EB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Data_Misc!$M$22:$R$22</c:f>
              <c:numCache>
                <c:formatCode>0</c:formatCode>
                <c:ptCount val="6"/>
                <c:pt idx="0">
                  <c:v>589</c:v>
                </c:pt>
                <c:pt idx="1">
                  <c:v>493</c:v>
                </c:pt>
                <c:pt idx="2">
                  <c:v>529</c:v>
                </c:pt>
                <c:pt idx="3">
                  <c:v>542</c:v>
                </c:pt>
                <c:pt idx="4">
                  <c:v>758</c:v>
                </c:pt>
                <c:pt idx="5">
                  <c:v>472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EA-45CC-8824-2699CC39B0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Data_Misc!$D$242:$I$242</c:f>
              <c:numCache>
                <c:formatCode>0</c:formatCode>
                <c:ptCount val="6"/>
                <c:pt idx="0">
                  <c:v>3520.6</c:v>
                </c:pt>
                <c:pt idx="1">
                  <c:v>4760.55</c:v>
                </c:pt>
                <c:pt idx="2">
                  <c:v>4484.3</c:v>
                </c:pt>
                <c:pt idx="3">
                  <c:v>4806.25</c:v>
                </c:pt>
                <c:pt idx="4">
                  <c:v>4641.6399999999994</c:v>
                </c:pt>
                <c:pt idx="5">
                  <c:v>3579.8100000000004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67-47EC-916E-625A642E73F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Data_Misc!$T$242</c:f>
              <c:numCache>
                <c:formatCode>0</c:formatCode>
                <c:ptCount val="1"/>
                <c:pt idx="0">
                  <c:v>4855.3125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867-47EC-916E-625A642E73F0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Data_Misc!$M$242:$R$242</c:f>
              <c:numCache>
                <c:formatCode>0</c:formatCode>
                <c:ptCount val="6"/>
                <c:pt idx="0">
                  <c:v>2337.1</c:v>
                </c:pt>
                <c:pt idx="1">
                  <c:v>3706.8</c:v>
                </c:pt>
                <c:pt idx="2">
                  <c:v>3541.75</c:v>
                </c:pt>
                <c:pt idx="3">
                  <c:v>3843.5</c:v>
                </c:pt>
                <c:pt idx="4">
                  <c:v>3494.14</c:v>
                </c:pt>
                <c:pt idx="5">
                  <c:v>3579.8100000000004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67-47EC-916E-625A642E73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Data_MT!$D$2:$I$2</c:f>
              <c:numCache>
                <c:formatCode>0</c:formatCode>
                <c:ptCount val="6"/>
                <c:pt idx="0">
                  <c:v>962.56000000000006</c:v>
                </c:pt>
                <c:pt idx="1">
                  <c:v>1094.57</c:v>
                </c:pt>
                <c:pt idx="2">
                  <c:v>1129.8600000000001</c:v>
                </c:pt>
                <c:pt idx="3">
                  <c:v>1046.9699999999998</c:v>
                </c:pt>
                <c:pt idx="4">
                  <c:v>1301.6600000000001</c:v>
                </c:pt>
                <c:pt idx="5">
                  <c:v>797.14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6A-4CB8-950E-FB332EC32A5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Data_MT!$T$2</c:f>
              <c:numCache>
                <c:formatCode>0</c:formatCode>
                <c:ptCount val="1"/>
                <c:pt idx="0">
                  <c:v>1315.6766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56A-4CB8-950E-FB332EC32A50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Data_MT!$M$2:$R$2</c:f>
              <c:numCache>
                <c:formatCode>0</c:formatCode>
                <c:ptCount val="6"/>
                <c:pt idx="0">
                  <c:v>774.22</c:v>
                </c:pt>
                <c:pt idx="1">
                  <c:v>892.56999999999994</c:v>
                </c:pt>
                <c:pt idx="2">
                  <c:v>965.76</c:v>
                </c:pt>
                <c:pt idx="3">
                  <c:v>972.87</c:v>
                </c:pt>
                <c:pt idx="4">
                  <c:v>1061.3800000000001</c:v>
                </c:pt>
                <c:pt idx="5">
                  <c:v>797.14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6A-4CB8-950E-FB332EC32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508326078863324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Data_Misc!$D$62:$I$62</c:f>
              <c:numCache>
                <c:formatCode>0</c:formatCode>
                <c:ptCount val="6"/>
                <c:pt idx="0">
                  <c:v>3732.63</c:v>
                </c:pt>
                <c:pt idx="1">
                  <c:v>4136.49</c:v>
                </c:pt>
                <c:pt idx="2">
                  <c:v>5048.9799999999996</c:v>
                </c:pt>
                <c:pt idx="3">
                  <c:v>5851.14</c:v>
                </c:pt>
                <c:pt idx="4">
                  <c:v>3791.3199999999997</c:v>
                </c:pt>
                <c:pt idx="5">
                  <c:v>2449.1499999999996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82-4C96-98E7-88492E12E85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Data_Misc!$T$62</c:f>
              <c:numCache>
                <c:formatCode>0</c:formatCode>
                <c:ptCount val="1"/>
                <c:pt idx="0">
                  <c:v>5910.6514000000006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F82-4C96-98E7-88492E12E85B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Data_Misc!$M$62:$R$62</c:f>
              <c:numCache>
                <c:formatCode>0</c:formatCode>
                <c:ptCount val="6"/>
                <c:pt idx="0">
                  <c:v>3054.6499999999996</c:v>
                </c:pt>
                <c:pt idx="1">
                  <c:v>3306.1099999999997</c:v>
                </c:pt>
                <c:pt idx="2">
                  <c:v>4149.29</c:v>
                </c:pt>
                <c:pt idx="3">
                  <c:v>5009.0200000000004</c:v>
                </c:pt>
                <c:pt idx="4">
                  <c:v>3347.7099999999996</c:v>
                </c:pt>
                <c:pt idx="5">
                  <c:v>2449.1499999999996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82-4C96-98E7-88492E12E8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Data_Misc!$D$82:$I$82</c:f>
              <c:numCache>
                <c:formatCode>0</c:formatCode>
                <c:ptCount val="6"/>
                <c:pt idx="0">
                  <c:v>2100.2000000000003</c:v>
                </c:pt>
                <c:pt idx="1">
                  <c:v>1893.7</c:v>
                </c:pt>
                <c:pt idx="2">
                  <c:v>2218.0499999999997</c:v>
                </c:pt>
                <c:pt idx="3">
                  <c:v>2423.58</c:v>
                </c:pt>
                <c:pt idx="4">
                  <c:v>1742.6</c:v>
                </c:pt>
                <c:pt idx="5">
                  <c:v>907.18000000000006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04-4D51-9376-596D5AC4101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Data_Misc!$T$82</c:f>
              <c:numCache>
                <c:formatCode>0</c:formatCode>
                <c:ptCount val="1"/>
                <c:pt idx="0">
                  <c:v>2448.8157999999999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904-4D51-9376-596D5AC41013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Data_Misc!$M$82:$R$82</c:f>
              <c:numCache>
                <c:formatCode>0</c:formatCode>
                <c:ptCount val="6"/>
                <c:pt idx="0">
                  <c:v>1690</c:v>
                </c:pt>
                <c:pt idx="1">
                  <c:v>1644.1</c:v>
                </c:pt>
                <c:pt idx="2">
                  <c:v>1762.9699999999998</c:v>
                </c:pt>
                <c:pt idx="3">
                  <c:v>1842.75</c:v>
                </c:pt>
                <c:pt idx="4">
                  <c:v>1426.85</c:v>
                </c:pt>
                <c:pt idx="5">
                  <c:v>907.18000000000006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04-4D51-9376-596D5AC410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Data_Misc!$D$102:$I$102</c:f>
              <c:numCache>
                <c:formatCode>0</c:formatCode>
                <c:ptCount val="6"/>
                <c:pt idx="0">
                  <c:v>5504.5</c:v>
                </c:pt>
                <c:pt idx="1">
                  <c:v>9808.25</c:v>
                </c:pt>
                <c:pt idx="2">
                  <c:v>8001.75</c:v>
                </c:pt>
                <c:pt idx="3">
                  <c:v>9139.18</c:v>
                </c:pt>
                <c:pt idx="4">
                  <c:v>8650.5499999999993</c:v>
                </c:pt>
                <c:pt idx="5">
                  <c:v>5858.0599999999995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63-47E3-BBAF-D2D8790707D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Data_Misc!$T$102</c:f>
              <c:numCache>
                <c:formatCode>0</c:formatCode>
                <c:ptCount val="1"/>
                <c:pt idx="0">
                  <c:v>9907.3325000000004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063-47E3-BBAF-D2D8790707D4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Data_Misc!$M$102:$R$102</c:f>
              <c:numCache>
                <c:formatCode>0</c:formatCode>
                <c:ptCount val="6"/>
                <c:pt idx="0">
                  <c:v>3827.2499999999995</c:v>
                </c:pt>
                <c:pt idx="1">
                  <c:v>7902.75</c:v>
                </c:pt>
                <c:pt idx="2">
                  <c:v>6378.5</c:v>
                </c:pt>
                <c:pt idx="3">
                  <c:v>7253.4499999999989</c:v>
                </c:pt>
                <c:pt idx="4">
                  <c:v>6532.1500000000005</c:v>
                </c:pt>
                <c:pt idx="5">
                  <c:v>5858.0599999999995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63-47E3-BBAF-D2D879070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Data_Misc!$D$122:$I$122</c:f>
              <c:numCache>
                <c:formatCode>0</c:formatCode>
                <c:ptCount val="6"/>
                <c:pt idx="0">
                  <c:v>760.2</c:v>
                </c:pt>
                <c:pt idx="1">
                  <c:v>973.5</c:v>
                </c:pt>
                <c:pt idx="2">
                  <c:v>1737</c:v>
                </c:pt>
                <c:pt idx="3">
                  <c:v>764</c:v>
                </c:pt>
                <c:pt idx="4">
                  <c:v>668.5</c:v>
                </c:pt>
                <c:pt idx="5">
                  <c:v>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2C-4288-B2A7-85323EF679A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Data_Misc!$T$122</c:f>
              <c:numCache>
                <c:formatCode>0</c:formatCode>
                <c:ptCount val="1"/>
                <c:pt idx="0">
                  <c:v>1755.3700000000001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72C-4288-B2A7-85323EF679A4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Data_Misc!$M$122:$R$122</c:f>
              <c:numCache>
                <c:formatCode>0</c:formatCode>
                <c:ptCount val="6"/>
                <c:pt idx="0">
                  <c:v>581.20000000000005</c:v>
                </c:pt>
                <c:pt idx="1">
                  <c:v>790.5</c:v>
                </c:pt>
                <c:pt idx="2">
                  <c:v>1572</c:v>
                </c:pt>
                <c:pt idx="3">
                  <c:v>652</c:v>
                </c:pt>
                <c:pt idx="4">
                  <c:v>591.5</c:v>
                </c:pt>
                <c:pt idx="5">
                  <c:v>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2C-4288-B2A7-85323EF67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Data_Misc!$D$142:$I$142</c:f>
              <c:numCache>
                <c:formatCode>0</c:formatCode>
                <c:ptCount val="6"/>
                <c:pt idx="0">
                  <c:v>706.75</c:v>
                </c:pt>
                <c:pt idx="1">
                  <c:v>2363.3999999999996</c:v>
                </c:pt>
                <c:pt idx="2">
                  <c:v>1960.33</c:v>
                </c:pt>
                <c:pt idx="3">
                  <c:v>2330.31</c:v>
                </c:pt>
                <c:pt idx="4">
                  <c:v>2205.17</c:v>
                </c:pt>
                <c:pt idx="5">
                  <c:v>1636.15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45-4EB2-8886-E43BE6E709F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Data_Misc!$T$142</c:f>
              <c:numCache>
                <c:formatCode>0</c:formatCode>
                <c:ptCount val="1"/>
                <c:pt idx="0">
                  <c:v>2388.0339999999997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845-4EB2-8886-E43BE6E709F7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Data_Misc!$M$142:$R$142</c:f>
              <c:numCache>
                <c:formatCode>0</c:formatCode>
                <c:ptCount val="6"/>
                <c:pt idx="0">
                  <c:v>465</c:v>
                </c:pt>
                <c:pt idx="1">
                  <c:v>2027.3999999999999</c:v>
                </c:pt>
                <c:pt idx="2">
                  <c:v>1266.75</c:v>
                </c:pt>
                <c:pt idx="3">
                  <c:v>1970.31</c:v>
                </c:pt>
                <c:pt idx="4">
                  <c:v>1633.95</c:v>
                </c:pt>
                <c:pt idx="5">
                  <c:v>1636.15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845-4EB2-8886-E43BE6E70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Data_Misc!$D$162:$I$162</c:f>
              <c:numCache>
                <c:formatCode>0</c:formatCode>
                <c:ptCount val="6"/>
                <c:pt idx="0">
                  <c:v>57.5</c:v>
                </c:pt>
                <c:pt idx="1">
                  <c:v>14</c:v>
                </c:pt>
                <c:pt idx="2">
                  <c:v>57</c:v>
                </c:pt>
                <c:pt idx="3">
                  <c:v>80.75</c:v>
                </c:pt>
                <c:pt idx="4">
                  <c:v>48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9F-41B8-9E08-6685D5611AE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Data_Misc!$T$162</c:f>
              <c:numCache>
                <c:formatCode>0</c:formatCode>
                <c:ptCount val="1"/>
                <c:pt idx="0">
                  <c:v>82.557500000000005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D9F-41B8-9E08-6685D5611AEA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Data_Misc!$M$162:$R$162</c:f>
              <c:numCache>
                <c:formatCode>0</c:formatCode>
                <c:ptCount val="6"/>
                <c:pt idx="0">
                  <c:v>29.5</c:v>
                </c:pt>
                <c:pt idx="1">
                  <c:v>14</c:v>
                </c:pt>
                <c:pt idx="2">
                  <c:v>53.25</c:v>
                </c:pt>
                <c:pt idx="3">
                  <c:v>44.25</c:v>
                </c:pt>
                <c:pt idx="4">
                  <c:v>48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9F-41B8-9E08-6685D5611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Data_Misc!$D$182:$I$182</c:f>
              <c:numCache>
                <c:formatCode>0</c:formatCode>
                <c:ptCount val="6"/>
                <c:pt idx="0">
                  <c:v>54.25</c:v>
                </c:pt>
                <c:pt idx="1">
                  <c:v>1246.25</c:v>
                </c:pt>
                <c:pt idx="2">
                  <c:v>389</c:v>
                </c:pt>
                <c:pt idx="3">
                  <c:v>1194.5</c:v>
                </c:pt>
                <c:pt idx="4">
                  <c:v>309.8</c:v>
                </c:pt>
                <c:pt idx="5">
                  <c:v>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C63-476E-884F-9C940D478FC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Data_Misc!$T$182</c:f>
              <c:numCache>
                <c:formatCode>0</c:formatCode>
                <c:ptCount val="1"/>
                <c:pt idx="0">
                  <c:v>1259.7125000000001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C63-476E-884F-9C940D478FC6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Data_Misc!$M$182:$R$182</c:f>
              <c:numCache>
                <c:formatCode>0</c:formatCode>
                <c:ptCount val="6"/>
                <c:pt idx="0">
                  <c:v>12</c:v>
                </c:pt>
                <c:pt idx="1">
                  <c:v>1246.25</c:v>
                </c:pt>
                <c:pt idx="2">
                  <c:v>380.5</c:v>
                </c:pt>
                <c:pt idx="3">
                  <c:v>1149</c:v>
                </c:pt>
                <c:pt idx="4">
                  <c:v>178.8</c:v>
                </c:pt>
                <c:pt idx="5">
                  <c:v>529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63-476E-884F-9C940D478F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Data_Misc!$D$202:$I$202</c:f>
              <c:numCache>
                <c:formatCode>0</c:formatCode>
                <c:ptCount val="6"/>
                <c:pt idx="0">
                  <c:v>118.75</c:v>
                </c:pt>
                <c:pt idx="1">
                  <c:v>358.79999999999995</c:v>
                </c:pt>
                <c:pt idx="2">
                  <c:v>208</c:v>
                </c:pt>
                <c:pt idx="3">
                  <c:v>358</c:v>
                </c:pt>
                <c:pt idx="4">
                  <c:v>188.3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4B-4F26-B27C-26B07BE01C5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Data_Misc!$T$202</c:f>
              <c:numCache>
                <c:formatCode>0</c:formatCode>
                <c:ptCount val="1"/>
                <c:pt idx="0">
                  <c:v>363.38799999999998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24B-4F26-B27C-26B07BE01C5E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Data_Misc!$M$202:$R$202</c:f>
              <c:numCache>
                <c:formatCode>0</c:formatCode>
                <c:ptCount val="6"/>
                <c:pt idx="0">
                  <c:v>83.75</c:v>
                </c:pt>
                <c:pt idx="1">
                  <c:v>272.84000000000003</c:v>
                </c:pt>
                <c:pt idx="2">
                  <c:v>116.5</c:v>
                </c:pt>
                <c:pt idx="3">
                  <c:v>321.25</c:v>
                </c:pt>
                <c:pt idx="4">
                  <c:v>119.55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4B-4F26-B27C-26B07BE01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0E0-477C-BB1A-224990841FF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Data_Facilities!$D$2:$I$2</c:f>
              <c:numCache>
                <c:formatCode>0</c:formatCode>
                <c:ptCount val="6"/>
                <c:pt idx="0">
                  <c:v>7</c:v>
                </c:pt>
                <c:pt idx="1">
                  <c:v>8</c:v>
                </c:pt>
                <c:pt idx="2">
                  <c:v>8</c:v>
                </c:pt>
                <c:pt idx="3">
                  <c:v>5</c:v>
                </c:pt>
                <c:pt idx="4">
                  <c:v>3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E0-477C-BB1A-224990841F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B3E-46D0-9E86-0F632889049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Data_Facilities!$D$22:$I$22</c:f>
              <c:numCache>
                <c:formatCode>0</c:formatCode>
                <c:ptCount val="6"/>
                <c:pt idx="0">
                  <c:v>69</c:v>
                </c:pt>
                <c:pt idx="1">
                  <c:v>58</c:v>
                </c:pt>
                <c:pt idx="2">
                  <c:v>54</c:v>
                </c:pt>
                <c:pt idx="3">
                  <c:v>53</c:v>
                </c:pt>
                <c:pt idx="4">
                  <c:v>61</c:v>
                </c:pt>
                <c:pt idx="5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3E-46D0-9E86-0F63288904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Data_Misc!$D$222:$I$222</c:f>
              <c:numCache>
                <c:formatCode>0</c:formatCode>
                <c:ptCount val="6"/>
                <c:pt idx="0">
                  <c:v>157.25</c:v>
                </c:pt>
                <c:pt idx="1">
                  <c:v>307.11</c:v>
                </c:pt>
                <c:pt idx="2">
                  <c:v>435.99</c:v>
                </c:pt>
                <c:pt idx="3">
                  <c:v>409.42</c:v>
                </c:pt>
                <c:pt idx="4">
                  <c:v>294.5</c:v>
                </c:pt>
                <c:pt idx="5">
                  <c:v>168.82999999999998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F7-46FB-967E-94427E1D422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Data_Misc!$T$222</c:f>
              <c:numCache>
                <c:formatCode>0</c:formatCode>
                <c:ptCount val="1"/>
                <c:pt idx="0">
                  <c:v>441.34989999999999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2F7-46FB-967E-94427E1D4225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Data_Misc!$M$222:$R$222</c:f>
              <c:numCache>
                <c:formatCode>0</c:formatCode>
                <c:ptCount val="6"/>
                <c:pt idx="0">
                  <c:v>113.82</c:v>
                </c:pt>
                <c:pt idx="1">
                  <c:v>186.60999999999999</c:v>
                </c:pt>
                <c:pt idx="2">
                  <c:v>350.91999999999996</c:v>
                </c:pt>
                <c:pt idx="3">
                  <c:v>328.75</c:v>
                </c:pt>
                <c:pt idx="4">
                  <c:v>232.25</c:v>
                </c:pt>
                <c:pt idx="5">
                  <c:v>168.82999999999998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F7-46FB-967E-94427E1D42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70E-4605-B14F-CAE9D79AE7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Data_Facilities!$D$82:$I$82</c:f>
              <c:numCache>
                <c:formatCode>0</c:formatCode>
                <c:ptCount val="6"/>
                <c:pt idx="0">
                  <c:v>0</c:v>
                </c:pt>
                <c:pt idx="1">
                  <c:v>3</c:v>
                </c:pt>
                <c:pt idx="2">
                  <c:v>5</c:v>
                </c:pt>
                <c:pt idx="3">
                  <c:v>6</c:v>
                </c:pt>
                <c:pt idx="4">
                  <c:v>3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E-4605-B14F-CAE9D79AE7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F36-4B74-AC21-2178B5F924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Data_Facilities!$D$62:$I$62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F36-4B74-AC21-2178B5F924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ECF-405A-98CA-AEA590BBC97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Data_Facilities!$D$42:$I$42</c:f>
              <c:numCache>
                <c:formatCode>0</c:formatCode>
                <c:ptCount val="6"/>
                <c:pt idx="0">
                  <c:v>36</c:v>
                </c:pt>
                <c:pt idx="1">
                  <c:v>29</c:v>
                </c:pt>
                <c:pt idx="2">
                  <c:v>33</c:v>
                </c:pt>
                <c:pt idx="3">
                  <c:v>33</c:v>
                </c:pt>
                <c:pt idx="4">
                  <c:v>29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CF-405A-98CA-AEA590BBC9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27184422460013"/>
          <c:y val="0.10898894048500347"/>
          <c:w val="0.79448818897637796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86E-485D-8461-68C44E6FA15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Data_Membership!$D$3:$I$3</c:f>
              <c:numCache>
                <c:formatCode>0</c:formatCode>
                <c:ptCount val="6"/>
                <c:pt idx="0">
                  <c:v>2721</c:v>
                </c:pt>
                <c:pt idx="1">
                  <c:v>2644</c:v>
                </c:pt>
                <c:pt idx="2">
                  <c:v>2641</c:v>
                </c:pt>
                <c:pt idx="3">
                  <c:v>2625</c:v>
                </c:pt>
                <c:pt idx="4">
                  <c:v>2598</c:v>
                </c:pt>
                <c:pt idx="5">
                  <c:v>2463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6E-485D-8461-68C44E6FA15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Data_Membership!$K$3</c:f>
              <c:numCache>
                <c:formatCode>0</c:formatCode>
                <c:ptCount val="1"/>
                <c:pt idx="0">
                  <c:v>2749.21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C5-479F-8F44-9253974952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</a:t>
            </a:r>
            <a:r>
              <a:rPr lang="en-US" baseline="0"/>
              <a:t> </a:t>
            </a:r>
            <a:r>
              <a:rPr lang="en-US"/>
              <a:t>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Data_Newbs!$D$3:$I$3</c:f>
              <c:numCache>
                <c:formatCode>0</c:formatCode>
                <c:ptCount val="6"/>
                <c:pt idx="0">
                  <c:v>148</c:v>
                </c:pt>
                <c:pt idx="1">
                  <c:v>231</c:v>
                </c:pt>
                <c:pt idx="2">
                  <c:v>252</c:v>
                </c:pt>
                <c:pt idx="3">
                  <c:v>219</c:v>
                </c:pt>
                <c:pt idx="4">
                  <c:v>189</c:v>
                </c:pt>
                <c:pt idx="5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B6-4799-8DB3-DE898A219F8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Data_Newbs!$T$3</c:f>
              <c:numCache>
                <c:formatCode>0</c:formatCode>
                <c:ptCount val="1"/>
                <c:pt idx="0">
                  <c:v>255.52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1AB6-4799-8DB3-DE898A219F82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Data_Newbs!$M$3:$R$3</c:f>
              <c:numCache>
                <c:formatCode>0</c:formatCode>
                <c:ptCount val="6"/>
                <c:pt idx="0">
                  <c:v>103</c:v>
                </c:pt>
                <c:pt idx="1">
                  <c:v>166</c:v>
                </c:pt>
                <c:pt idx="2">
                  <c:v>177</c:v>
                </c:pt>
                <c:pt idx="3">
                  <c:v>157</c:v>
                </c:pt>
                <c:pt idx="4">
                  <c:v>140</c:v>
                </c:pt>
                <c:pt idx="5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B6-4799-8DB3-DE898A219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Data_VSC_Boat!$D$3:$I$3</c:f>
              <c:numCache>
                <c:formatCode>0</c:formatCode>
                <c:ptCount val="6"/>
                <c:pt idx="0">
                  <c:v>4208</c:v>
                </c:pt>
                <c:pt idx="1">
                  <c:v>4510</c:v>
                </c:pt>
                <c:pt idx="2">
                  <c:v>4851</c:v>
                </c:pt>
                <c:pt idx="3">
                  <c:v>5145</c:v>
                </c:pt>
                <c:pt idx="4">
                  <c:v>5771</c:v>
                </c:pt>
                <c:pt idx="5">
                  <c:v>3993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5A-4D49-8826-0B55D7843AD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Data_VSC_Boat!$T$3</c:f>
              <c:numCache>
                <c:formatCode>0</c:formatCode>
                <c:ptCount val="1"/>
                <c:pt idx="0">
                  <c:v>5829.71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5A-4D49-8826-0B55D7843AD5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Data_VSC_Boat!$M$3:$R$3</c:f>
              <c:numCache>
                <c:formatCode>0</c:formatCode>
                <c:ptCount val="6"/>
                <c:pt idx="0">
                  <c:v>3908</c:v>
                </c:pt>
                <c:pt idx="1">
                  <c:v>4193</c:v>
                </c:pt>
                <c:pt idx="2">
                  <c:v>4626</c:v>
                </c:pt>
                <c:pt idx="3">
                  <c:v>4970</c:v>
                </c:pt>
                <c:pt idx="4">
                  <c:v>5674</c:v>
                </c:pt>
                <c:pt idx="5">
                  <c:v>3993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5A-4D49-8826-0B55D7843A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Data_VSC_Paddlecraft!$D$3:$I$3</c:f>
              <c:numCache>
                <c:formatCode>0</c:formatCode>
                <c:ptCount val="6"/>
                <c:pt idx="0">
                  <c:v>3751</c:v>
                </c:pt>
                <c:pt idx="1">
                  <c:v>4102</c:v>
                </c:pt>
                <c:pt idx="2">
                  <c:v>4795</c:v>
                </c:pt>
                <c:pt idx="3">
                  <c:v>4443</c:v>
                </c:pt>
                <c:pt idx="4">
                  <c:v>4437</c:v>
                </c:pt>
                <c:pt idx="5">
                  <c:v>3380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93-4440-82C5-1B8777F385E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Data_VSC_Paddlecraft!$T$3</c:f>
              <c:numCache>
                <c:formatCode>0</c:formatCode>
                <c:ptCount val="1"/>
                <c:pt idx="0">
                  <c:v>4843.95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693-4440-82C5-1B8777F385E3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Data_VSC_Paddlecraft!$M$3:$R$3</c:f>
              <c:numCache>
                <c:formatCode>0</c:formatCode>
                <c:ptCount val="6"/>
                <c:pt idx="0">
                  <c:v>3557</c:v>
                </c:pt>
                <c:pt idx="1">
                  <c:v>3979</c:v>
                </c:pt>
                <c:pt idx="2">
                  <c:v>4607</c:v>
                </c:pt>
                <c:pt idx="3">
                  <c:v>4172</c:v>
                </c:pt>
                <c:pt idx="4">
                  <c:v>4228</c:v>
                </c:pt>
                <c:pt idx="5">
                  <c:v>3380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93-4440-82C5-1B8777F385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Data_Visits!$D$3:$I$3</c:f>
              <c:numCache>
                <c:formatCode>0</c:formatCode>
                <c:ptCount val="6"/>
                <c:pt idx="0">
                  <c:v>12756</c:v>
                </c:pt>
                <c:pt idx="1">
                  <c:v>13976</c:v>
                </c:pt>
                <c:pt idx="2">
                  <c:v>11874</c:v>
                </c:pt>
                <c:pt idx="3">
                  <c:v>12291</c:v>
                </c:pt>
                <c:pt idx="4">
                  <c:v>12768</c:v>
                </c:pt>
                <c:pt idx="5">
                  <c:v>8456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EA-41C5-9934-A1E0BA086BD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Data_Visits!$T$3</c:f>
              <c:numCache>
                <c:formatCode>0</c:formatCode>
                <c:ptCount val="1"/>
                <c:pt idx="0">
                  <c:v>14116.76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AEA-41C5-9934-A1E0BA086BD1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Data_Visits!$M$3:$R$3</c:f>
              <c:numCache>
                <c:formatCode>0</c:formatCode>
                <c:ptCount val="6"/>
                <c:pt idx="0">
                  <c:v>10294</c:v>
                </c:pt>
                <c:pt idx="1">
                  <c:v>12008</c:v>
                </c:pt>
                <c:pt idx="2">
                  <c:v>9953</c:v>
                </c:pt>
                <c:pt idx="3">
                  <c:v>10252</c:v>
                </c:pt>
                <c:pt idx="4">
                  <c:v>10531</c:v>
                </c:pt>
                <c:pt idx="5">
                  <c:v>8456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AEA-41C5-9934-A1E0BA086B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Data_PE!$D$3:$I$3</c:f>
              <c:numCache>
                <c:formatCode>0</c:formatCode>
                <c:ptCount val="6"/>
                <c:pt idx="0">
                  <c:v>1466</c:v>
                </c:pt>
                <c:pt idx="1">
                  <c:v>2482</c:v>
                </c:pt>
                <c:pt idx="2">
                  <c:v>2784</c:v>
                </c:pt>
                <c:pt idx="3">
                  <c:v>3194</c:v>
                </c:pt>
                <c:pt idx="4">
                  <c:v>4114</c:v>
                </c:pt>
                <c:pt idx="5">
                  <c:v>3166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29-4578-888F-DFC88753079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Data_PE!$T$3</c:f>
              <c:numCache>
                <c:formatCode>0</c:formatCode>
                <c:ptCount val="1"/>
                <c:pt idx="0">
                  <c:v>4156.1400000000003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429-4578-888F-DFC887530795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Data_PE!$M$3:$R$3</c:f>
              <c:numCache>
                <c:formatCode>0</c:formatCode>
                <c:ptCount val="6"/>
                <c:pt idx="0">
                  <c:v>1214</c:v>
                </c:pt>
                <c:pt idx="1">
                  <c:v>2299</c:v>
                </c:pt>
                <c:pt idx="2">
                  <c:v>2447</c:v>
                </c:pt>
                <c:pt idx="3">
                  <c:v>2800</c:v>
                </c:pt>
                <c:pt idx="4">
                  <c:v>3789</c:v>
                </c:pt>
                <c:pt idx="5">
                  <c:v>3166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29-4578-888F-DFC887530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Data_Boat!$D$3:$I$3</c:f>
              <c:numCache>
                <c:formatCode>0</c:formatCode>
                <c:ptCount val="6"/>
                <c:pt idx="0">
                  <c:v>3371.1099999999997</c:v>
                </c:pt>
                <c:pt idx="1">
                  <c:v>3490.9100000000003</c:v>
                </c:pt>
                <c:pt idx="2">
                  <c:v>3560.7099999999996</c:v>
                </c:pt>
                <c:pt idx="3">
                  <c:v>3098.33</c:v>
                </c:pt>
                <c:pt idx="4">
                  <c:v>2115.65</c:v>
                </c:pt>
                <c:pt idx="5">
                  <c:v>2176.8599999999997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F6-4832-8C8B-ABF8808C4A1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Data_Boat!$T$3</c:f>
              <c:numCache>
                <c:formatCode>0</c:formatCode>
                <c:ptCount val="1"/>
                <c:pt idx="0">
                  <c:v>3597.3170999999998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2F6-4832-8C8B-ABF8808C4A14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Data_Boat!$M$3:$R$3</c:f>
              <c:numCache>
                <c:formatCode>0</c:formatCode>
                <c:ptCount val="6"/>
                <c:pt idx="0">
                  <c:v>3283.91</c:v>
                </c:pt>
                <c:pt idx="1">
                  <c:v>3362.66</c:v>
                </c:pt>
                <c:pt idx="2">
                  <c:v>3549.7099999999996</c:v>
                </c:pt>
                <c:pt idx="3">
                  <c:v>2979.49</c:v>
                </c:pt>
                <c:pt idx="4">
                  <c:v>2115.65</c:v>
                </c:pt>
                <c:pt idx="5">
                  <c:v>2176.8599999999997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F6-4832-8C8B-ABF8808C4A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Data_Misc!$D$3:$I$3</c:f>
              <c:numCache>
                <c:formatCode>0</c:formatCode>
                <c:ptCount val="6"/>
                <c:pt idx="0">
                  <c:v>434.22000000000014</c:v>
                </c:pt>
                <c:pt idx="1">
                  <c:v>677.05</c:v>
                </c:pt>
                <c:pt idx="2">
                  <c:v>439.26000000000005</c:v>
                </c:pt>
                <c:pt idx="3">
                  <c:v>634.7199999999998</c:v>
                </c:pt>
                <c:pt idx="4">
                  <c:v>205.65</c:v>
                </c:pt>
                <c:pt idx="5">
                  <c:v>228.05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3-449C-864D-F66BDAD2BC6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</c:f>
              <c:numCache>
                <c:formatCode>0</c:formatCode>
                <c:ptCount val="1"/>
                <c:pt idx="0">
                  <c:v>684.82049999999992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E43-449C-864D-F66BDAD2BC6E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Data_Misc!$M$3:$R$3</c:f>
              <c:numCache>
                <c:formatCode>0</c:formatCode>
                <c:ptCount val="6"/>
                <c:pt idx="0">
                  <c:v>416.92000000000007</c:v>
                </c:pt>
                <c:pt idx="1">
                  <c:v>532.74999999999989</c:v>
                </c:pt>
                <c:pt idx="2">
                  <c:v>302.11</c:v>
                </c:pt>
                <c:pt idx="3">
                  <c:v>454.37000000000006</c:v>
                </c:pt>
                <c:pt idx="4">
                  <c:v>177.55</c:v>
                </c:pt>
                <c:pt idx="5">
                  <c:v>228.05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3-449C-864D-F66BDAD2BC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Data_Misc!$D$43:$I$43</c:f>
              <c:numCache>
                <c:formatCode>0</c:formatCode>
                <c:ptCount val="6"/>
                <c:pt idx="0">
                  <c:v>3635.05</c:v>
                </c:pt>
                <c:pt idx="1">
                  <c:v>2067.5500000000002</c:v>
                </c:pt>
                <c:pt idx="2">
                  <c:v>2987.16</c:v>
                </c:pt>
                <c:pt idx="3">
                  <c:v>2476.4299999999998</c:v>
                </c:pt>
                <c:pt idx="4">
                  <c:v>3304.1000000000004</c:v>
                </c:pt>
                <c:pt idx="5">
                  <c:v>2001.5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39-41E5-9265-979EB7D069F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Data_Misc!$T$43</c:f>
              <c:numCache>
                <c:formatCode>0</c:formatCode>
                <c:ptCount val="1"/>
                <c:pt idx="0">
                  <c:v>3672.4005000000002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439-41E5-9265-979EB7D069FC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Data_Misc!$M$43:$R$43</c:f>
              <c:numCache>
                <c:formatCode>0</c:formatCode>
                <c:ptCount val="6"/>
                <c:pt idx="0">
                  <c:v>2812.15</c:v>
                </c:pt>
                <c:pt idx="1">
                  <c:v>1752.9</c:v>
                </c:pt>
                <c:pt idx="2">
                  <c:v>2573.63</c:v>
                </c:pt>
                <c:pt idx="3">
                  <c:v>2170.85</c:v>
                </c:pt>
                <c:pt idx="4">
                  <c:v>2709.9</c:v>
                </c:pt>
                <c:pt idx="5">
                  <c:v>2001.5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39-41E5-9265-979EB7D06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Data_Misc!$D$23:$I$23</c:f>
              <c:numCache>
                <c:formatCode>0</c:formatCode>
                <c:ptCount val="6"/>
                <c:pt idx="0">
                  <c:v>894</c:v>
                </c:pt>
                <c:pt idx="1">
                  <c:v>763</c:v>
                </c:pt>
                <c:pt idx="2">
                  <c:v>916</c:v>
                </c:pt>
                <c:pt idx="3">
                  <c:v>1034</c:v>
                </c:pt>
                <c:pt idx="4">
                  <c:v>720</c:v>
                </c:pt>
                <c:pt idx="5">
                  <c:v>717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F-4DCE-BB94-ED6DD42895F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</c:f>
              <c:numCache>
                <c:formatCode>0</c:formatCode>
                <c:ptCount val="1"/>
                <c:pt idx="0">
                  <c:v>1045.3399999999999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48F-4DCE-BB94-ED6DD42895F4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Data_Misc!$M$23:$R$23</c:f>
              <c:numCache>
                <c:formatCode>0</c:formatCode>
                <c:ptCount val="6"/>
                <c:pt idx="0">
                  <c:v>880</c:v>
                </c:pt>
                <c:pt idx="1">
                  <c:v>728</c:v>
                </c:pt>
                <c:pt idx="2">
                  <c:v>898</c:v>
                </c:pt>
                <c:pt idx="3">
                  <c:v>982</c:v>
                </c:pt>
                <c:pt idx="4">
                  <c:v>678</c:v>
                </c:pt>
                <c:pt idx="5">
                  <c:v>717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8F-4DCE-BB94-ED6DD42895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Data_Misc!$D$243:$I$243</c:f>
              <c:numCache>
                <c:formatCode>0</c:formatCode>
                <c:ptCount val="6"/>
                <c:pt idx="0">
                  <c:v>2913.96</c:v>
                </c:pt>
                <c:pt idx="1">
                  <c:v>2551.73</c:v>
                </c:pt>
                <c:pt idx="2">
                  <c:v>2103.6999999999998</c:v>
                </c:pt>
                <c:pt idx="3">
                  <c:v>1889.75</c:v>
                </c:pt>
                <c:pt idx="4">
                  <c:v>2027.75</c:v>
                </c:pt>
                <c:pt idx="5">
                  <c:v>1147.25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FB-45F8-8444-7B3D1837440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Data_Misc!$T$243</c:f>
              <c:numCache>
                <c:formatCode>0</c:formatCode>
                <c:ptCount val="1"/>
                <c:pt idx="0">
                  <c:v>2944.0996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5FB-45F8-8444-7B3D18374409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Data_Misc!$M$243:$R$243</c:f>
              <c:numCache>
                <c:formatCode>0</c:formatCode>
                <c:ptCount val="6"/>
                <c:pt idx="0">
                  <c:v>2257.8000000000002</c:v>
                </c:pt>
                <c:pt idx="1">
                  <c:v>2071.73</c:v>
                </c:pt>
                <c:pt idx="2">
                  <c:v>1717.95</c:v>
                </c:pt>
                <c:pt idx="3">
                  <c:v>1473.3</c:v>
                </c:pt>
                <c:pt idx="4">
                  <c:v>1473</c:v>
                </c:pt>
                <c:pt idx="5">
                  <c:v>1147.25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FB-45F8-8444-7B3D183744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Data_MT!$D$3:$I$3</c:f>
              <c:numCache>
                <c:formatCode>0</c:formatCode>
                <c:ptCount val="6"/>
                <c:pt idx="0">
                  <c:v>2512.6799999999998</c:v>
                </c:pt>
                <c:pt idx="1">
                  <c:v>2536.1799999999998</c:v>
                </c:pt>
                <c:pt idx="2">
                  <c:v>2686.2500000000005</c:v>
                </c:pt>
                <c:pt idx="3">
                  <c:v>2501.5000000000005</c:v>
                </c:pt>
                <c:pt idx="4">
                  <c:v>2413.3699999999994</c:v>
                </c:pt>
                <c:pt idx="5">
                  <c:v>1786.3400000000001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DC-4BAD-824F-2566AB908DB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Data_MT!$T$3</c:f>
              <c:numCache>
                <c:formatCode>0</c:formatCode>
                <c:ptCount val="1"/>
                <c:pt idx="0">
                  <c:v>2714.1125000000006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8DC-4BAD-824F-2566AB908DBF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Data_MT!$M$3:$R$3</c:f>
              <c:numCache>
                <c:formatCode>0</c:formatCode>
                <c:ptCount val="6"/>
                <c:pt idx="0">
                  <c:v>1982.7899999999995</c:v>
                </c:pt>
                <c:pt idx="1">
                  <c:v>2059.04</c:v>
                </c:pt>
                <c:pt idx="2">
                  <c:v>2282.09</c:v>
                </c:pt>
                <c:pt idx="3">
                  <c:v>2116.79</c:v>
                </c:pt>
                <c:pt idx="4">
                  <c:v>1965.56</c:v>
                </c:pt>
                <c:pt idx="5">
                  <c:v>1786.3400000000001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DC-4BAD-824F-2566AB908D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Data_Misc!$D$63:$I$63</c:f>
              <c:numCache>
                <c:formatCode>0</c:formatCode>
                <c:ptCount val="6"/>
                <c:pt idx="0">
                  <c:v>6939.33</c:v>
                </c:pt>
                <c:pt idx="1">
                  <c:v>6626.45</c:v>
                </c:pt>
                <c:pt idx="2">
                  <c:v>7381.1399999999994</c:v>
                </c:pt>
                <c:pt idx="3">
                  <c:v>9540.0099999999984</c:v>
                </c:pt>
                <c:pt idx="4">
                  <c:v>6852.87</c:v>
                </c:pt>
                <c:pt idx="5">
                  <c:v>5379.11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A1-446F-B19F-4C792617320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Data_Misc!$T$63</c:f>
              <c:numCache>
                <c:formatCode>0</c:formatCode>
                <c:ptCount val="1"/>
                <c:pt idx="0">
                  <c:v>9636.4100999999991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A1-446F-B19F-4C792617320C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Data_Misc!$M$63:$R$63</c:f>
              <c:numCache>
                <c:formatCode>0</c:formatCode>
                <c:ptCount val="6"/>
                <c:pt idx="0">
                  <c:v>5571.5999999999995</c:v>
                </c:pt>
                <c:pt idx="1">
                  <c:v>5021.5</c:v>
                </c:pt>
                <c:pt idx="2">
                  <c:v>5920.869999999999</c:v>
                </c:pt>
                <c:pt idx="3">
                  <c:v>7804.6100000000006</c:v>
                </c:pt>
                <c:pt idx="4">
                  <c:v>5668.43</c:v>
                </c:pt>
                <c:pt idx="5">
                  <c:v>5379.11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A1-446F-B19F-4C79261732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Data_Misc!$D$83:$I$83</c:f>
              <c:numCache>
                <c:formatCode>0</c:formatCode>
                <c:ptCount val="6"/>
                <c:pt idx="0">
                  <c:v>1344.5</c:v>
                </c:pt>
                <c:pt idx="1">
                  <c:v>2798.170000000001</c:v>
                </c:pt>
                <c:pt idx="2">
                  <c:v>4606.3599999999997</c:v>
                </c:pt>
                <c:pt idx="3">
                  <c:v>4701.7700000000004</c:v>
                </c:pt>
                <c:pt idx="4">
                  <c:v>4083.41</c:v>
                </c:pt>
                <c:pt idx="5">
                  <c:v>2718.8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0D-4D29-80D6-41E27A600C4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Data_Misc!$T$83</c:f>
              <c:numCache>
                <c:formatCode>0</c:formatCode>
                <c:ptCount val="1"/>
                <c:pt idx="0">
                  <c:v>4749.7877000000008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20D-4D29-80D6-41E27A600C4F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Data_Misc!$M$83:$R$83</c:f>
              <c:numCache>
                <c:formatCode>0</c:formatCode>
                <c:ptCount val="6"/>
                <c:pt idx="0">
                  <c:v>1200.75</c:v>
                </c:pt>
                <c:pt idx="1">
                  <c:v>1984.66</c:v>
                </c:pt>
                <c:pt idx="2">
                  <c:v>3642.75</c:v>
                </c:pt>
                <c:pt idx="3">
                  <c:v>3648.9800000000005</c:v>
                </c:pt>
                <c:pt idx="4">
                  <c:v>3371.0199999999995</c:v>
                </c:pt>
                <c:pt idx="5">
                  <c:v>2718.8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0D-4D29-80D6-41E27A600C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Data_Misc!$D$103:$I$103</c:f>
              <c:numCache>
                <c:formatCode>0</c:formatCode>
                <c:ptCount val="6"/>
                <c:pt idx="0">
                  <c:v>11762.83</c:v>
                </c:pt>
                <c:pt idx="1">
                  <c:v>5249.8899999999994</c:v>
                </c:pt>
                <c:pt idx="2">
                  <c:v>3589.75</c:v>
                </c:pt>
                <c:pt idx="3">
                  <c:v>3836.9</c:v>
                </c:pt>
                <c:pt idx="4">
                  <c:v>4173</c:v>
                </c:pt>
                <c:pt idx="5">
                  <c:v>3743.9500000000003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33-41DA-A70D-61867BE8886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Data_Misc!$T$103</c:f>
              <c:numCache>
                <c:formatCode>0</c:formatCode>
                <c:ptCount val="1"/>
                <c:pt idx="0">
                  <c:v>11881.4583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633-41DA-A70D-61867BE8886D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Data_Misc!$M$103:$R$103</c:f>
              <c:numCache>
                <c:formatCode>0</c:formatCode>
                <c:ptCount val="6"/>
                <c:pt idx="0">
                  <c:v>8718.67</c:v>
                </c:pt>
                <c:pt idx="1">
                  <c:v>4362.3900000000003</c:v>
                </c:pt>
                <c:pt idx="2">
                  <c:v>2973.5</c:v>
                </c:pt>
                <c:pt idx="3">
                  <c:v>3023.95</c:v>
                </c:pt>
                <c:pt idx="4">
                  <c:v>3300.5</c:v>
                </c:pt>
                <c:pt idx="5">
                  <c:v>3743.9500000000003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33-41DA-A70D-61867BE888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Data_Misc!$D$123:$I$123</c:f>
              <c:numCache>
                <c:formatCode>0</c:formatCode>
                <c:ptCount val="6"/>
                <c:pt idx="0">
                  <c:v>16</c:v>
                </c:pt>
                <c:pt idx="1">
                  <c:v>70</c:v>
                </c:pt>
                <c:pt idx="2">
                  <c:v>700</c:v>
                </c:pt>
                <c:pt idx="3">
                  <c:v>485</c:v>
                </c:pt>
                <c:pt idx="4">
                  <c:v>316</c:v>
                </c:pt>
                <c:pt idx="5">
                  <c:v>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43-47FF-AAF6-9DE138D91B8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Data_Misc!$T$123</c:f>
              <c:numCache>
                <c:formatCode>0</c:formatCode>
                <c:ptCount val="1"/>
                <c:pt idx="0">
                  <c:v>708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E43-47FF-AAF6-9DE138D91B8B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Data_Misc!$M$123:$R$123</c:f>
              <c:numCache>
                <c:formatCode>0</c:formatCode>
                <c:ptCount val="6"/>
                <c:pt idx="0">
                  <c:v>5</c:v>
                </c:pt>
                <c:pt idx="1">
                  <c:v>57</c:v>
                </c:pt>
                <c:pt idx="2">
                  <c:v>664</c:v>
                </c:pt>
                <c:pt idx="3">
                  <c:v>216</c:v>
                </c:pt>
                <c:pt idx="4">
                  <c:v>287</c:v>
                </c:pt>
                <c:pt idx="5">
                  <c:v>147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43-47FF-AAF6-9DE138D91B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Data_Misc!$D$143:$I$143</c:f>
              <c:numCache>
                <c:formatCode>0</c:formatCode>
                <c:ptCount val="6"/>
                <c:pt idx="0">
                  <c:v>4116.8500000000004</c:v>
                </c:pt>
                <c:pt idx="1">
                  <c:v>6942.6</c:v>
                </c:pt>
                <c:pt idx="2">
                  <c:v>5590.15</c:v>
                </c:pt>
                <c:pt idx="3">
                  <c:v>4756.8500000000004</c:v>
                </c:pt>
                <c:pt idx="4">
                  <c:v>4216.1499999999996</c:v>
                </c:pt>
                <c:pt idx="5">
                  <c:v>3439.7799999999997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E3-427B-B19C-79907E41BA5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Data_Misc!$T$143</c:f>
              <c:numCache>
                <c:formatCode>0</c:formatCode>
                <c:ptCount val="1"/>
                <c:pt idx="0">
                  <c:v>7013.0260000000007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6E3-427B-B19C-79907E41BA58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Data_Misc!$M$143:$R$143</c:f>
              <c:numCache>
                <c:formatCode>0</c:formatCode>
                <c:ptCount val="6"/>
                <c:pt idx="0">
                  <c:v>2929.85</c:v>
                </c:pt>
                <c:pt idx="1">
                  <c:v>5757.35</c:v>
                </c:pt>
                <c:pt idx="2">
                  <c:v>4438.17</c:v>
                </c:pt>
                <c:pt idx="3">
                  <c:v>3580.05</c:v>
                </c:pt>
                <c:pt idx="4">
                  <c:v>3235.3</c:v>
                </c:pt>
                <c:pt idx="5">
                  <c:v>3439.7799999999997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E3-427B-B19C-79907E41B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Data_Misc!$D$183:$I$183</c:f>
              <c:numCache>
                <c:formatCode>0</c:formatCode>
                <c:ptCount val="6"/>
                <c:pt idx="0">
                  <c:v>208.5</c:v>
                </c:pt>
                <c:pt idx="1">
                  <c:v>1446.25</c:v>
                </c:pt>
                <c:pt idx="2">
                  <c:v>81</c:v>
                </c:pt>
                <c:pt idx="3">
                  <c:v>384.75</c:v>
                </c:pt>
                <c:pt idx="4">
                  <c:v>450.61</c:v>
                </c:pt>
                <c:pt idx="5">
                  <c:v>1496.16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F2-4F18-806D-02B7A08A9EC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Data_Misc!$T$183</c:f>
              <c:numCache>
                <c:formatCode>0</c:formatCode>
                <c:ptCount val="1"/>
                <c:pt idx="0">
                  <c:v>1512.1216000000002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CF2-4F18-806D-02B7A08A9EC9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Data_Misc!$M$183:$R$183</c:f>
              <c:numCache>
                <c:formatCode>0</c:formatCode>
                <c:ptCount val="6"/>
                <c:pt idx="0">
                  <c:v>90.5</c:v>
                </c:pt>
                <c:pt idx="1">
                  <c:v>915.25</c:v>
                </c:pt>
                <c:pt idx="2">
                  <c:v>51</c:v>
                </c:pt>
                <c:pt idx="3">
                  <c:v>365.75</c:v>
                </c:pt>
                <c:pt idx="4">
                  <c:v>274.5</c:v>
                </c:pt>
                <c:pt idx="5">
                  <c:v>1496.16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CF2-4F18-806D-02B7A08A9E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Data_Misc!$D$163:$I$163</c:f>
              <c:numCache>
                <c:formatCode>0</c:formatCode>
                <c:ptCount val="6"/>
                <c:pt idx="0">
                  <c:v>490</c:v>
                </c:pt>
                <c:pt idx="1">
                  <c:v>704.8</c:v>
                </c:pt>
                <c:pt idx="2">
                  <c:v>999</c:v>
                </c:pt>
                <c:pt idx="3">
                  <c:v>1134.75</c:v>
                </c:pt>
                <c:pt idx="4">
                  <c:v>1453</c:v>
                </c:pt>
                <c:pt idx="5">
                  <c:v>878.5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75-4BA1-AF2F-CA68E58CA8A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Data_Misc!$T$163</c:f>
              <c:numCache>
                <c:formatCode>0</c:formatCode>
                <c:ptCount val="1"/>
                <c:pt idx="0">
                  <c:v>1468.53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A75-4BA1-AF2F-CA68E58CA8AB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Data_Misc!$M$163:$R$163</c:f>
              <c:numCache>
                <c:formatCode>0</c:formatCode>
                <c:ptCount val="6"/>
                <c:pt idx="0">
                  <c:v>401.25</c:v>
                </c:pt>
                <c:pt idx="1">
                  <c:v>640.25</c:v>
                </c:pt>
                <c:pt idx="2">
                  <c:v>859</c:v>
                </c:pt>
                <c:pt idx="3">
                  <c:v>926.75</c:v>
                </c:pt>
                <c:pt idx="4">
                  <c:v>1033</c:v>
                </c:pt>
                <c:pt idx="5">
                  <c:v>878.5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A75-4BA1-AF2F-CA68E58CA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Data_Misc!$D$203:$I$203</c:f>
              <c:numCache>
                <c:formatCode>0</c:formatCode>
                <c:ptCount val="6"/>
                <c:pt idx="0">
                  <c:v>526</c:v>
                </c:pt>
                <c:pt idx="1">
                  <c:v>567.04999999999995</c:v>
                </c:pt>
                <c:pt idx="2">
                  <c:v>344.25</c:v>
                </c:pt>
                <c:pt idx="3">
                  <c:v>396.72</c:v>
                </c:pt>
                <c:pt idx="4">
                  <c:v>735.66</c:v>
                </c:pt>
                <c:pt idx="5">
                  <c:v>580.27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F6-493E-8B27-1380DC264F5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Data_Misc!$T$203</c:f>
              <c:numCache>
                <c:formatCode>0</c:formatCode>
                <c:ptCount val="1"/>
                <c:pt idx="0">
                  <c:v>744.01659999999993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EF6-493E-8B27-1380DC264F55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Data_Misc!$M$203:$R$203</c:f>
              <c:numCache>
                <c:formatCode>0</c:formatCode>
                <c:ptCount val="6"/>
                <c:pt idx="0">
                  <c:v>401.5</c:v>
                </c:pt>
                <c:pt idx="1">
                  <c:v>505.05</c:v>
                </c:pt>
                <c:pt idx="2">
                  <c:v>282.5</c:v>
                </c:pt>
                <c:pt idx="3">
                  <c:v>335.47</c:v>
                </c:pt>
                <c:pt idx="4">
                  <c:v>456.93</c:v>
                </c:pt>
                <c:pt idx="5">
                  <c:v>580.27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F6-493E-8B27-1380DC264F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785-4698-8072-8F980650B0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Data_Facilities!$D$3:$I$3</c:f>
              <c:numCache>
                <c:formatCode>0</c:formatCode>
                <c:ptCount val="6"/>
                <c:pt idx="0">
                  <c:v>22</c:v>
                </c:pt>
                <c:pt idx="1">
                  <c:v>18</c:v>
                </c:pt>
                <c:pt idx="2">
                  <c:v>17</c:v>
                </c:pt>
                <c:pt idx="3">
                  <c:v>14</c:v>
                </c:pt>
                <c:pt idx="4">
                  <c:v>14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85-4698-8072-8F980650B0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8D2-453E-BE5C-CF0A7E37882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Data_Facilities!$D$23:$I$23</c:f>
              <c:numCache>
                <c:formatCode>0</c:formatCode>
                <c:ptCount val="6"/>
                <c:pt idx="0">
                  <c:v>90</c:v>
                </c:pt>
                <c:pt idx="1">
                  <c:v>88</c:v>
                </c:pt>
                <c:pt idx="2">
                  <c:v>80</c:v>
                </c:pt>
                <c:pt idx="3">
                  <c:v>65</c:v>
                </c:pt>
                <c:pt idx="4">
                  <c:v>65</c:v>
                </c:pt>
                <c:pt idx="5">
                  <c:v>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D2-453E-BE5C-CF0A7E3788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Data_Misc!$D$223:$I$223</c:f>
              <c:numCache>
                <c:formatCode>0</c:formatCode>
                <c:ptCount val="6"/>
                <c:pt idx="0">
                  <c:v>504.40000000000003</c:v>
                </c:pt>
                <c:pt idx="1">
                  <c:v>701.04</c:v>
                </c:pt>
                <c:pt idx="2">
                  <c:v>699.5100000000001</c:v>
                </c:pt>
                <c:pt idx="3">
                  <c:v>739.67</c:v>
                </c:pt>
                <c:pt idx="4">
                  <c:v>806.62999999999988</c:v>
                </c:pt>
                <c:pt idx="5">
                  <c:v>248.98000000000002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2B-49C3-8B2E-D33EB50CB4E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Data_Misc!$T$223</c:f>
              <c:numCache>
                <c:formatCode>0</c:formatCode>
                <c:ptCount val="1"/>
                <c:pt idx="0">
                  <c:v>815.69629999999984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C2B-49C3-8B2E-D33EB50CB4EC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Data_Misc!$M$223:$R$223</c:f>
              <c:numCache>
                <c:formatCode>0</c:formatCode>
                <c:ptCount val="6"/>
                <c:pt idx="0">
                  <c:v>342.35</c:v>
                </c:pt>
                <c:pt idx="1">
                  <c:v>515.67000000000007</c:v>
                </c:pt>
                <c:pt idx="2">
                  <c:v>501.35999999999996</c:v>
                </c:pt>
                <c:pt idx="3">
                  <c:v>663.7</c:v>
                </c:pt>
                <c:pt idx="4">
                  <c:v>668.59</c:v>
                </c:pt>
                <c:pt idx="5">
                  <c:v>248.98000000000002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2B-49C3-8B2E-D33EB50CB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06A-42E8-9F50-DF09C5EA369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Data_Facilities!$D$83:$I$83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6A-42E8-9F50-DF09C5EA36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FF8-4327-865C-1D97809482C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Data_Facilities!$D$63:$I$63</c:f>
              <c:numCache>
                <c:formatCode>0</c:formatCode>
                <c:ptCount val="6"/>
                <c:pt idx="0">
                  <c:v>9</c:v>
                </c:pt>
                <c:pt idx="1">
                  <c:v>7</c:v>
                </c:pt>
                <c:pt idx="2">
                  <c:v>8</c:v>
                </c:pt>
                <c:pt idx="3">
                  <c:v>6</c:v>
                </c:pt>
                <c:pt idx="4">
                  <c:v>4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FF8-4327-865C-1D97809482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32-47FF-AB5E-2682780878E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Data_Facilities!$D$43:$I$43</c:f>
              <c:numCache>
                <c:formatCode>0</c:formatCode>
                <c:ptCount val="6"/>
                <c:pt idx="0">
                  <c:v>70</c:v>
                </c:pt>
                <c:pt idx="1">
                  <c:v>54</c:v>
                </c:pt>
                <c:pt idx="2">
                  <c:v>48</c:v>
                </c:pt>
                <c:pt idx="3">
                  <c:v>39</c:v>
                </c:pt>
                <c:pt idx="4">
                  <c:v>36</c:v>
                </c:pt>
                <c:pt idx="5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32-47FF-AB5E-268278087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Data_Misc!$D$263:$I$263</c:f>
              <c:numCache>
                <c:formatCode>0</c:formatCode>
                <c:ptCount val="6"/>
                <c:pt idx="0">
                  <c:v>192</c:v>
                </c:pt>
                <c:pt idx="1">
                  <c:v>224</c:v>
                </c:pt>
                <c:pt idx="2">
                  <c:v>146</c:v>
                </c:pt>
                <c:pt idx="3">
                  <c:v>164</c:v>
                </c:pt>
                <c:pt idx="4">
                  <c:v>209</c:v>
                </c:pt>
                <c:pt idx="5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09-4362-AD43-05567B23DCD7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Data_Misc!$M$263:$R$263</c:f>
              <c:numCache>
                <c:formatCode>0</c:formatCode>
                <c:ptCount val="6"/>
                <c:pt idx="0">
                  <c:v>52</c:v>
                </c:pt>
                <c:pt idx="1">
                  <c:v>78</c:v>
                </c:pt>
                <c:pt idx="2">
                  <c:v>32</c:v>
                </c:pt>
                <c:pt idx="3">
                  <c:v>60</c:v>
                </c:pt>
                <c:pt idx="4">
                  <c:v>44</c:v>
                </c:pt>
                <c:pt idx="5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09-4362-AD43-05567B23DCD7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Data_Newbs!$T$3</c:f>
              <c:numCache>
                <c:formatCode>0</c:formatCode>
                <c:ptCount val="1"/>
                <c:pt idx="0">
                  <c:v>255.52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F09-4362-AD43-05567B23DC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27184422460013"/>
          <c:y val="0.10898894048500347"/>
          <c:w val="0.79448818897637796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64-4D70-93FC-34395F11ECE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Data_Membership!$D$4:$I$4</c:f>
              <c:numCache>
                <c:formatCode>0</c:formatCode>
                <c:ptCount val="6"/>
                <c:pt idx="0">
                  <c:v>1669</c:v>
                </c:pt>
                <c:pt idx="1">
                  <c:v>1597</c:v>
                </c:pt>
                <c:pt idx="2">
                  <c:v>1507</c:v>
                </c:pt>
                <c:pt idx="3">
                  <c:v>1408</c:v>
                </c:pt>
                <c:pt idx="4">
                  <c:v>1325</c:v>
                </c:pt>
                <c:pt idx="5">
                  <c:v>1267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64-4D70-93FC-34395F11ECE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Data_Membership!$K$4</c:f>
              <c:numCache>
                <c:formatCode>0</c:formatCode>
                <c:ptCount val="1"/>
                <c:pt idx="0">
                  <c:v>1686.69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64-4D70-93FC-34395F11E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Data_Newbs!$D$4:$I$4</c:f>
              <c:numCache>
                <c:formatCode>0</c:formatCode>
                <c:ptCount val="6"/>
                <c:pt idx="0">
                  <c:v>75</c:v>
                </c:pt>
                <c:pt idx="1">
                  <c:v>79</c:v>
                </c:pt>
                <c:pt idx="2">
                  <c:v>60</c:v>
                </c:pt>
                <c:pt idx="3">
                  <c:v>101</c:v>
                </c:pt>
                <c:pt idx="4">
                  <c:v>75</c:v>
                </c:pt>
                <c:pt idx="5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08-4886-AEB2-5C485E7AAB1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Data_Newbs!$T$4</c:f>
              <c:numCache>
                <c:formatCode>0</c:formatCode>
                <c:ptCount val="1"/>
                <c:pt idx="0">
                  <c:v>113.11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608-4886-AEB2-5C485E7AAB11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Data_Newbs!$M$4:$R$4</c:f>
              <c:numCache>
                <c:formatCode>0</c:formatCode>
                <c:ptCount val="6"/>
                <c:pt idx="0">
                  <c:v>48</c:v>
                </c:pt>
                <c:pt idx="1">
                  <c:v>52</c:v>
                </c:pt>
                <c:pt idx="2">
                  <c:v>58</c:v>
                </c:pt>
                <c:pt idx="3">
                  <c:v>85</c:v>
                </c:pt>
                <c:pt idx="4">
                  <c:v>49</c:v>
                </c:pt>
                <c:pt idx="5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08-4886-AEB2-5C485E7AA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Data_VSC_Boat!$D$4:$I$4</c:f>
              <c:numCache>
                <c:formatCode>0</c:formatCode>
                <c:ptCount val="6"/>
                <c:pt idx="0">
                  <c:v>4615</c:v>
                </c:pt>
                <c:pt idx="1">
                  <c:v>4886</c:v>
                </c:pt>
                <c:pt idx="2">
                  <c:v>5291</c:v>
                </c:pt>
                <c:pt idx="3">
                  <c:v>4238</c:v>
                </c:pt>
                <c:pt idx="4">
                  <c:v>4312</c:v>
                </c:pt>
                <c:pt idx="5">
                  <c:v>3649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77-4241-A641-BE5556B3A1C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Data_VSC_Boat!$T$4</c:f>
              <c:numCache>
                <c:formatCode>0</c:formatCode>
                <c:ptCount val="1"/>
                <c:pt idx="0">
                  <c:v>5344.91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977-4241-A641-BE5556B3A1C8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Data_VSC_Boat!$M$4:$R$4</c:f>
              <c:numCache>
                <c:formatCode>0</c:formatCode>
                <c:ptCount val="6"/>
                <c:pt idx="0">
                  <c:v>4433</c:v>
                </c:pt>
                <c:pt idx="1">
                  <c:v>4756</c:v>
                </c:pt>
                <c:pt idx="2">
                  <c:v>5172</c:v>
                </c:pt>
                <c:pt idx="3">
                  <c:v>4179</c:v>
                </c:pt>
                <c:pt idx="4">
                  <c:v>4236</c:v>
                </c:pt>
                <c:pt idx="5">
                  <c:v>3649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77-4241-A641-BE5556B3A1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Data_VSC_Paddlecraft!$D$4:$I$4</c:f>
              <c:numCache>
                <c:formatCode>0</c:formatCode>
                <c:ptCount val="6"/>
                <c:pt idx="0">
                  <c:v>328</c:v>
                </c:pt>
                <c:pt idx="1">
                  <c:v>843</c:v>
                </c:pt>
                <c:pt idx="2">
                  <c:v>858</c:v>
                </c:pt>
                <c:pt idx="3">
                  <c:v>1051</c:v>
                </c:pt>
                <c:pt idx="4">
                  <c:v>1182</c:v>
                </c:pt>
                <c:pt idx="5">
                  <c:v>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83-41CE-A6AE-DE5F30022BF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Data_VSC_Paddlecraft!$T$4</c:f>
              <c:numCache>
                <c:formatCode>0</c:formatCode>
                <c:ptCount val="1"/>
                <c:pt idx="0">
                  <c:v>1194.82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383-41CE-A6AE-DE5F30022BFE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Data_VSC_Paddlecraft!$M$4:$R$4</c:f>
              <c:numCache>
                <c:formatCode>0</c:formatCode>
                <c:ptCount val="6"/>
                <c:pt idx="0">
                  <c:v>302</c:v>
                </c:pt>
                <c:pt idx="1">
                  <c:v>781</c:v>
                </c:pt>
                <c:pt idx="2">
                  <c:v>772</c:v>
                </c:pt>
                <c:pt idx="3">
                  <c:v>913</c:v>
                </c:pt>
                <c:pt idx="4">
                  <c:v>1141</c:v>
                </c:pt>
                <c:pt idx="5">
                  <c:v>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83-41CE-A6AE-DE5F30022B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Data_Visits!$D$4:$I$4</c:f>
              <c:numCache>
                <c:formatCode>0</c:formatCode>
                <c:ptCount val="6"/>
                <c:pt idx="0">
                  <c:v>2959</c:v>
                </c:pt>
                <c:pt idx="1">
                  <c:v>3669</c:v>
                </c:pt>
                <c:pt idx="2">
                  <c:v>3562</c:v>
                </c:pt>
                <c:pt idx="3">
                  <c:v>4288</c:v>
                </c:pt>
                <c:pt idx="4">
                  <c:v>5685</c:v>
                </c:pt>
                <c:pt idx="5">
                  <c:v>3753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85F-4C05-AB2A-33E1FDE08DD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Data_Visits!$T$4</c:f>
              <c:numCache>
                <c:formatCode>0</c:formatCode>
                <c:ptCount val="1"/>
                <c:pt idx="0">
                  <c:v>5742.85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85F-4C05-AB2A-33E1FDE08DD5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Data_Visits!$M$4:$R$4</c:f>
              <c:numCache>
                <c:formatCode>0</c:formatCode>
                <c:ptCount val="6"/>
                <c:pt idx="0">
                  <c:v>2398</c:v>
                </c:pt>
                <c:pt idx="1">
                  <c:v>2903</c:v>
                </c:pt>
                <c:pt idx="2">
                  <c:v>3010</c:v>
                </c:pt>
                <c:pt idx="3">
                  <c:v>3377</c:v>
                </c:pt>
                <c:pt idx="4">
                  <c:v>4527</c:v>
                </c:pt>
                <c:pt idx="5">
                  <c:v>3753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5F-4C05-AB2A-33E1FDE08D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Data_PE!$D$4:$I$4</c:f>
              <c:numCache>
                <c:formatCode>0</c:formatCode>
                <c:ptCount val="6"/>
                <c:pt idx="0">
                  <c:v>1269</c:v>
                </c:pt>
                <c:pt idx="1">
                  <c:v>3059</c:v>
                </c:pt>
                <c:pt idx="2">
                  <c:v>3404</c:v>
                </c:pt>
                <c:pt idx="3">
                  <c:v>3477</c:v>
                </c:pt>
                <c:pt idx="4">
                  <c:v>4079</c:v>
                </c:pt>
                <c:pt idx="5">
                  <c:v>2429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2D-4753-BE2E-002D187137A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Data_PE!$T$4</c:f>
              <c:numCache>
                <c:formatCode>0</c:formatCode>
                <c:ptCount val="1"/>
                <c:pt idx="0">
                  <c:v>4120.79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72D-4753-BE2E-002D187137AD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Data_PE!$M$4:$R$4</c:f>
              <c:numCache>
                <c:formatCode>0</c:formatCode>
                <c:ptCount val="6"/>
                <c:pt idx="0">
                  <c:v>1190</c:v>
                </c:pt>
                <c:pt idx="1">
                  <c:v>2864</c:v>
                </c:pt>
                <c:pt idx="2">
                  <c:v>3280</c:v>
                </c:pt>
                <c:pt idx="3">
                  <c:v>2866</c:v>
                </c:pt>
                <c:pt idx="4">
                  <c:v>3235</c:v>
                </c:pt>
                <c:pt idx="5">
                  <c:v>2429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2D-4753-BE2E-002D187137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Data_Boat!$D$4:$I$4</c:f>
              <c:numCache>
                <c:formatCode>0</c:formatCode>
                <c:ptCount val="6"/>
                <c:pt idx="0">
                  <c:v>1563.7500000000002</c:v>
                </c:pt>
                <c:pt idx="1">
                  <c:v>1674.3000000000004</c:v>
                </c:pt>
                <c:pt idx="2">
                  <c:v>1604.2400000000002</c:v>
                </c:pt>
                <c:pt idx="3">
                  <c:v>1595.62</c:v>
                </c:pt>
                <c:pt idx="4">
                  <c:v>1461.21</c:v>
                </c:pt>
                <c:pt idx="5">
                  <c:v>1121.26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13-478A-8839-7535E10B41D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Data_Boat!$T$4</c:f>
              <c:numCache>
                <c:formatCode>0</c:formatCode>
                <c:ptCount val="1"/>
                <c:pt idx="0">
                  <c:v>1692.0430000000003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213-478A-8839-7535E10B41DF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Data_Boat!$M$4:$R$4</c:f>
              <c:numCache>
                <c:formatCode>0</c:formatCode>
                <c:ptCount val="6"/>
                <c:pt idx="0">
                  <c:v>1419.5</c:v>
                </c:pt>
                <c:pt idx="1">
                  <c:v>1577.8500000000001</c:v>
                </c:pt>
                <c:pt idx="2">
                  <c:v>1457.04</c:v>
                </c:pt>
                <c:pt idx="3">
                  <c:v>1483.17</c:v>
                </c:pt>
                <c:pt idx="4">
                  <c:v>1370.37</c:v>
                </c:pt>
                <c:pt idx="5">
                  <c:v>1121.26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13-478A-8839-7535E10B41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Data_Misc!$D$4:$I$4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72.499999999999986</c:v>
                </c:pt>
                <c:pt idx="5">
                  <c:v>73.300000000000011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7F-482B-905E-CA620D74D4C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</c:f>
              <c:numCache>
                <c:formatCode>0</c:formatCode>
                <c:ptCount val="1"/>
                <c:pt idx="0">
                  <c:v>75.033000000000015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17F-482B-905E-CA620D74D4CF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Data_Misc!$M$4:$R$4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70.499999999999986</c:v>
                </c:pt>
                <c:pt idx="5">
                  <c:v>73.300000000000011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7F-482B-905E-CA620D74D4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Data_Misc!$D$44:$I$44</c:f>
              <c:numCache>
                <c:formatCode>0</c:formatCode>
                <c:ptCount val="6"/>
                <c:pt idx="0">
                  <c:v>2563.73</c:v>
                </c:pt>
                <c:pt idx="1">
                  <c:v>2635.5699999999997</c:v>
                </c:pt>
                <c:pt idx="2">
                  <c:v>2897.14</c:v>
                </c:pt>
                <c:pt idx="3">
                  <c:v>1808.1</c:v>
                </c:pt>
                <c:pt idx="4">
                  <c:v>3072.36</c:v>
                </c:pt>
                <c:pt idx="5">
                  <c:v>1841.0099999999998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E7-4298-AA88-69F9686DFB6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Data_Misc!$T$44</c:f>
              <c:numCache>
                <c:formatCode>0</c:formatCode>
                <c:ptCount val="1"/>
                <c:pt idx="0">
                  <c:v>3104.0835999999999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5E7-4298-AA88-69F9686DFB65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Data_Misc!$M$44:$R$44</c:f>
              <c:numCache>
                <c:formatCode>0</c:formatCode>
                <c:ptCount val="6"/>
                <c:pt idx="0">
                  <c:v>2246.88</c:v>
                </c:pt>
                <c:pt idx="1">
                  <c:v>2246.1800000000003</c:v>
                </c:pt>
                <c:pt idx="2">
                  <c:v>2354.6000000000004</c:v>
                </c:pt>
                <c:pt idx="3">
                  <c:v>1391.83</c:v>
                </c:pt>
                <c:pt idx="4">
                  <c:v>1827.2800000000002</c:v>
                </c:pt>
                <c:pt idx="5">
                  <c:v>1841.0099999999998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E7-4298-AA88-69F9686DFB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Data_Misc!$D$24:$I$24</c:f>
              <c:numCache>
                <c:formatCode>0</c:formatCode>
                <c:ptCount val="6"/>
                <c:pt idx="0">
                  <c:v>137</c:v>
                </c:pt>
                <c:pt idx="1">
                  <c:v>181</c:v>
                </c:pt>
                <c:pt idx="2">
                  <c:v>186</c:v>
                </c:pt>
                <c:pt idx="3">
                  <c:v>119</c:v>
                </c:pt>
                <c:pt idx="4">
                  <c:v>178</c:v>
                </c:pt>
                <c:pt idx="5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27-47BD-B484-DC1B21010D2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Data_Misc!$T$24</c:f>
              <c:numCache>
                <c:formatCode>0</c:formatCode>
                <c:ptCount val="1"/>
                <c:pt idx="0">
                  <c:v>188.86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27-47BD-B484-DC1B21010D24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Data_Misc!$M$24:$R$24</c:f>
              <c:numCache>
                <c:formatCode>0</c:formatCode>
                <c:ptCount val="6"/>
                <c:pt idx="0">
                  <c:v>114</c:v>
                </c:pt>
                <c:pt idx="1">
                  <c:v>166</c:v>
                </c:pt>
                <c:pt idx="2">
                  <c:v>177</c:v>
                </c:pt>
                <c:pt idx="3">
                  <c:v>119</c:v>
                </c:pt>
                <c:pt idx="4">
                  <c:v>178</c:v>
                </c:pt>
                <c:pt idx="5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27-47BD-B484-DC1B21010D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Data_Misc!$D$244:$I$244</c:f>
              <c:numCache>
                <c:formatCode>0</c:formatCode>
                <c:ptCount val="6"/>
                <c:pt idx="0">
                  <c:v>1736.8200000000002</c:v>
                </c:pt>
                <c:pt idx="1">
                  <c:v>2357.63</c:v>
                </c:pt>
                <c:pt idx="2">
                  <c:v>2797.01</c:v>
                </c:pt>
                <c:pt idx="3">
                  <c:v>2942.19</c:v>
                </c:pt>
                <c:pt idx="4">
                  <c:v>3016.4900000000002</c:v>
                </c:pt>
                <c:pt idx="5">
                  <c:v>1918.69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CB-4C30-A935-4E64D3FFA19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Data_Misc!$T$244</c:f>
              <c:numCache>
                <c:formatCode>0</c:formatCode>
                <c:ptCount val="1"/>
                <c:pt idx="0">
                  <c:v>3047.6549000000005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DCB-4C30-A935-4E64D3FFA190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Data_Misc!$M$244:$R$244</c:f>
              <c:numCache>
                <c:formatCode>0</c:formatCode>
                <c:ptCount val="6"/>
                <c:pt idx="0">
                  <c:v>1484.52</c:v>
                </c:pt>
                <c:pt idx="1">
                  <c:v>1910.08</c:v>
                </c:pt>
                <c:pt idx="2">
                  <c:v>2110.88</c:v>
                </c:pt>
                <c:pt idx="3">
                  <c:v>2227.23</c:v>
                </c:pt>
                <c:pt idx="4">
                  <c:v>2419.64</c:v>
                </c:pt>
                <c:pt idx="5">
                  <c:v>1918.69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CB-4C30-A935-4E64D3FFA1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Data_MT!$D$4:$I$4</c:f>
              <c:numCache>
                <c:formatCode>0</c:formatCode>
                <c:ptCount val="6"/>
                <c:pt idx="0">
                  <c:v>1310.18</c:v>
                </c:pt>
                <c:pt idx="1">
                  <c:v>1226.52</c:v>
                </c:pt>
                <c:pt idx="2">
                  <c:v>1365.48</c:v>
                </c:pt>
                <c:pt idx="3">
                  <c:v>1524.4099999999999</c:v>
                </c:pt>
                <c:pt idx="4">
                  <c:v>2001.1400000000003</c:v>
                </c:pt>
                <c:pt idx="5">
                  <c:v>1356.6100000000001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38-43F9-8023-19BF88F11E0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Data_MT!$T$4</c:f>
              <c:numCache>
                <c:formatCode>0</c:formatCode>
                <c:ptCount val="1"/>
                <c:pt idx="0">
                  <c:v>2022.1514000000004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738-43F9-8023-19BF88F11E0F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Data_MT!$M$4:$R$4</c:f>
              <c:numCache>
                <c:formatCode>0</c:formatCode>
                <c:ptCount val="6"/>
                <c:pt idx="0">
                  <c:v>1184.93</c:v>
                </c:pt>
                <c:pt idx="1">
                  <c:v>1034.51</c:v>
                </c:pt>
                <c:pt idx="2">
                  <c:v>1217.23</c:v>
                </c:pt>
                <c:pt idx="3">
                  <c:v>1283.33</c:v>
                </c:pt>
                <c:pt idx="4">
                  <c:v>1708.56</c:v>
                </c:pt>
                <c:pt idx="5">
                  <c:v>1356.6100000000001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38-43F9-8023-19BF88F11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Data_Misc!$D$64:$I$64</c:f>
              <c:numCache>
                <c:formatCode>0</c:formatCode>
                <c:ptCount val="6"/>
                <c:pt idx="0">
                  <c:v>4133.6999999999989</c:v>
                </c:pt>
                <c:pt idx="1">
                  <c:v>5277.6000000000013</c:v>
                </c:pt>
                <c:pt idx="2">
                  <c:v>4467.1500000000005</c:v>
                </c:pt>
                <c:pt idx="3">
                  <c:v>5094.96</c:v>
                </c:pt>
                <c:pt idx="4">
                  <c:v>5448.83</c:v>
                </c:pt>
                <c:pt idx="5">
                  <c:v>3261.8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A9-482B-942B-1212BBAC78B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Data_Misc!$T$64</c:f>
              <c:numCache>
                <c:formatCode>0</c:formatCode>
                <c:ptCount val="1"/>
                <c:pt idx="0">
                  <c:v>5504.3182999999999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6A9-482B-942B-1212BBAC78B5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Data_Misc!$M$64:$R$64</c:f>
              <c:numCache>
                <c:formatCode>0</c:formatCode>
                <c:ptCount val="6"/>
                <c:pt idx="0">
                  <c:v>3128.41</c:v>
                </c:pt>
                <c:pt idx="1">
                  <c:v>4170.13</c:v>
                </c:pt>
                <c:pt idx="2">
                  <c:v>3659.02</c:v>
                </c:pt>
                <c:pt idx="3">
                  <c:v>3889.7200000000003</c:v>
                </c:pt>
                <c:pt idx="4">
                  <c:v>4232.8</c:v>
                </c:pt>
                <c:pt idx="5">
                  <c:v>3261.8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A9-482B-942B-1212BBAC78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Data_Misc!$D$84:$I$84</c:f>
              <c:numCache>
                <c:formatCode>0</c:formatCode>
                <c:ptCount val="6"/>
                <c:pt idx="0">
                  <c:v>2903.42</c:v>
                </c:pt>
                <c:pt idx="1">
                  <c:v>2926.75</c:v>
                </c:pt>
                <c:pt idx="2">
                  <c:v>1373.75</c:v>
                </c:pt>
                <c:pt idx="3">
                  <c:v>446.45</c:v>
                </c:pt>
                <c:pt idx="4">
                  <c:v>650.25</c:v>
                </c:pt>
                <c:pt idx="5">
                  <c:v>687.25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E2-4DA0-948F-4DFC70EA1F9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Data_Misc!$T$84</c:f>
              <c:numCache>
                <c:formatCode>0</c:formatCode>
                <c:ptCount val="1"/>
                <c:pt idx="0">
                  <c:v>2957.0174999999999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2E2-4DA0-948F-4DFC70EA1F94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Data_Misc!$M$84:$R$84</c:f>
              <c:numCache>
                <c:formatCode>0</c:formatCode>
                <c:ptCount val="6"/>
                <c:pt idx="0">
                  <c:v>2010.92</c:v>
                </c:pt>
                <c:pt idx="1">
                  <c:v>2450.75</c:v>
                </c:pt>
                <c:pt idx="2">
                  <c:v>1052.25</c:v>
                </c:pt>
                <c:pt idx="3">
                  <c:v>372.75</c:v>
                </c:pt>
                <c:pt idx="4">
                  <c:v>462.5</c:v>
                </c:pt>
                <c:pt idx="5">
                  <c:v>687.25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E2-4DA0-948F-4DFC70EA1F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Data_Misc!$D$104:$I$104</c:f>
              <c:numCache>
                <c:formatCode>0</c:formatCode>
                <c:ptCount val="6"/>
                <c:pt idx="0">
                  <c:v>5635.52</c:v>
                </c:pt>
                <c:pt idx="1">
                  <c:v>7398.3399999999992</c:v>
                </c:pt>
                <c:pt idx="2">
                  <c:v>9140.52</c:v>
                </c:pt>
                <c:pt idx="3">
                  <c:v>8346.18</c:v>
                </c:pt>
                <c:pt idx="4">
                  <c:v>8011.1400000000012</c:v>
                </c:pt>
                <c:pt idx="5">
                  <c:v>3697.9399999999996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0C-4EA8-9F1D-D5D1399F613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Data_Misc!$T$104</c:f>
              <c:numCache>
                <c:formatCode>0</c:formatCode>
                <c:ptCount val="1"/>
                <c:pt idx="0">
                  <c:v>9232.9251999999997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20C-4EA8-9F1D-D5D1399F6137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Data_Misc!$M$104:$R$104</c:f>
              <c:numCache>
                <c:formatCode>0</c:formatCode>
                <c:ptCount val="6"/>
                <c:pt idx="0">
                  <c:v>4338.6200000000008</c:v>
                </c:pt>
                <c:pt idx="1">
                  <c:v>5625.89</c:v>
                </c:pt>
                <c:pt idx="2">
                  <c:v>6845.5400000000009</c:v>
                </c:pt>
                <c:pt idx="3">
                  <c:v>6646.67</c:v>
                </c:pt>
                <c:pt idx="4">
                  <c:v>6553.6900000000005</c:v>
                </c:pt>
                <c:pt idx="5">
                  <c:v>3697.9399999999996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0C-4EA8-9F1D-D5D1399F61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Data_Misc!$D$124:$I$124</c:f>
              <c:numCache>
                <c:formatCode>0</c:formatCode>
                <c:ptCount val="6"/>
                <c:pt idx="0">
                  <c:v>0</c:v>
                </c:pt>
                <c:pt idx="1">
                  <c:v>129</c:v>
                </c:pt>
                <c:pt idx="2">
                  <c:v>447.5</c:v>
                </c:pt>
                <c:pt idx="3">
                  <c:v>633.5</c:v>
                </c:pt>
                <c:pt idx="4">
                  <c:v>654.25</c:v>
                </c:pt>
                <c:pt idx="5">
                  <c:v>733.75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82-47EB-83A8-5151886BA8A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Data_Misc!$T$124</c:f>
              <c:numCache>
                <c:formatCode>0</c:formatCode>
                <c:ptCount val="1"/>
                <c:pt idx="0">
                  <c:v>742.08749999999998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482-47EB-83A8-5151886BA8A3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Data_Misc!$M$124:$R$124</c:f>
              <c:numCache>
                <c:formatCode>0</c:formatCode>
                <c:ptCount val="6"/>
                <c:pt idx="0">
                  <c:v>0</c:v>
                </c:pt>
                <c:pt idx="1">
                  <c:v>119</c:v>
                </c:pt>
                <c:pt idx="2">
                  <c:v>347</c:v>
                </c:pt>
                <c:pt idx="3">
                  <c:v>485.5</c:v>
                </c:pt>
                <c:pt idx="4">
                  <c:v>546</c:v>
                </c:pt>
                <c:pt idx="5">
                  <c:v>733.75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82-47EB-83A8-5151886BA8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Data_Misc!$D$144:$I$144</c:f>
              <c:numCache>
                <c:formatCode>0</c:formatCode>
                <c:ptCount val="6"/>
                <c:pt idx="0">
                  <c:v>715</c:v>
                </c:pt>
                <c:pt idx="1">
                  <c:v>1643.73</c:v>
                </c:pt>
                <c:pt idx="2">
                  <c:v>4805.7</c:v>
                </c:pt>
                <c:pt idx="3">
                  <c:v>3857.95</c:v>
                </c:pt>
                <c:pt idx="4">
                  <c:v>3772</c:v>
                </c:pt>
                <c:pt idx="5">
                  <c:v>4088.92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55-4F58-878F-02A8726ED0A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Data_Misc!$T$144</c:f>
              <c:numCache>
                <c:formatCode>0</c:formatCode>
                <c:ptCount val="1"/>
                <c:pt idx="0">
                  <c:v>4854.7569999999996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755-4F58-878F-02A8726ED0A5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Data_Misc!$M$144:$R$144</c:f>
              <c:numCache>
                <c:formatCode>0</c:formatCode>
                <c:ptCount val="6"/>
                <c:pt idx="0">
                  <c:v>370</c:v>
                </c:pt>
                <c:pt idx="1">
                  <c:v>1089.6500000000001</c:v>
                </c:pt>
                <c:pt idx="2">
                  <c:v>4067.75</c:v>
                </c:pt>
                <c:pt idx="3">
                  <c:v>3076.75</c:v>
                </c:pt>
                <c:pt idx="4">
                  <c:v>2934.15</c:v>
                </c:pt>
                <c:pt idx="5">
                  <c:v>4088.92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55-4F58-878F-02A8726ED0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Data_Misc!$D$164:$I$164</c:f>
              <c:numCache>
                <c:formatCode>0</c:formatCode>
                <c:ptCount val="6"/>
                <c:pt idx="0">
                  <c:v>290.91999999999996</c:v>
                </c:pt>
                <c:pt idx="1">
                  <c:v>258</c:v>
                </c:pt>
                <c:pt idx="2">
                  <c:v>214</c:v>
                </c:pt>
                <c:pt idx="3">
                  <c:v>345</c:v>
                </c:pt>
                <c:pt idx="4">
                  <c:v>386</c:v>
                </c:pt>
                <c:pt idx="5">
                  <c:v>798.3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01-4397-9256-99FE2F06C11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Data_Misc!$T$164</c:f>
              <c:numCache>
                <c:formatCode>0</c:formatCode>
                <c:ptCount val="1"/>
                <c:pt idx="0">
                  <c:v>807.28300000000002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301-4397-9256-99FE2F06C11D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Data_Misc!$M$164:$R$164</c:f>
              <c:numCache>
                <c:formatCode>0</c:formatCode>
                <c:ptCount val="6"/>
                <c:pt idx="0">
                  <c:v>232.92</c:v>
                </c:pt>
                <c:pt idx="1">
                  <c:v>200</c:v>
                </c:pt>
                <c:pt idx="2">
                  <c:v>185</c:v>
                </c:pt>
                <c:pt idx="3">
                  <c:v>203</c:v>
                </c:pt>
                <c:pt idx="4">
                  <c:v>290</c:v>
                </c:pt>
                <c:pt idx="5">
                  <c:v>798.3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01-4397-9256-99FE2F06C1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Data_Misc!$D$184:$I$184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C6-40FD-97E2-5389E2A63CA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Data_Misc!$T$184</c:f>
              <c:numCache>
                <c:formatCode>0</c:formatCode>
                <c:ptCount val="1"/>
                <c:pt idx="0">
                  <c:v>5.04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FC6-40FD-97E2-5389E2A63CA6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Data_Misc!$M$184:$R$184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FC6-40FD-97E2-5389E2A63C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Data_Misc!$D$204:$I$204</c:f>
              <c:numCache>
                <c:formatCode>0</c:formatCode>
                <c:ptCount val="6"/>
                <c:pt idx="0">
                  <c:v>301.85000000000002</c:v>
                </c:pt>
                <c:pt idx="1">
                  <c:v>379.47</c:v>
                </c:pt>
                <c:pt idx="2">
                  <c:v>404.7</c:v>
                </c:pt>
                <c:pt idx="3">
                  <c:v>90.8</c:v>
                </c:pt>
                <c:pt idx="4">
                  <c:v>106.07</c:v>
                </c:pt>
                <c:pt idx="5">
                  <c:v>83.25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AF-42FD-829E-91119B669AC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Data_Misc!$T$204</c:f>
              <c:numCache>
                <c:formatCode>0</c:formatCode>
                <c:ptCount val="1"/>
                <c:pt idx="0">
                  <c:v>409.74700000000001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7AF-42FD-829E-91119B669AC9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Data_Misc!$M$204:$R$204</c:f>
              <c:numCache>
                <c:formatCode>0</c:formatCode>
                <c:ptCount val="6"/>
                <c:pt idx="0">
                  <c:v>229.6</c:v>
                </c:pt>
                <c:pt idx="1">
                  <c:v>280.47000000000003</c:v>
                </c:pt>
                <c:pt idx="2">
                  <c:v>381.2</c:v>
                </c:pt>
                <c:pt idx="3">
                  <c:v>86.3</c:v>
                </c:pt>
                <c:pt idx="4">
                  <c:v>52.65</c:v>
                </c:pt>
                <c:pt idx="5">
                  <c:v>83.25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AF-42FD-829E-91119B669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C2E-4AB9-926F-8958028711D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Data_Facilities!$D$4:$I$4</c:f>
              <c:numCache>
                <c:formatCode>0</c:formatCode>
                <c:ptCount val="6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C2E-4AB9-926F-895802871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23E-46F3-B7DF-E3288815D53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Data_Facilities!$D$24:$I$24</c:f>
              <c:numCache>
                <c:formatCode>0</c:formatCode>
                <c:ptCount val="6"/>
                <c:pt idx="0">
                  <c:v>56</c:v>
                </c:pt>
                <c:pt idx="1">
                  <c:v>52</c:v>
                </c:pt>
                <c:pt idx="2">
                  <c:v>49</c:v>
                </c:pt>
                <c:pt idx="3">
                  <c:v>44</c:v>
                </c:pt>
                <c:pt idx="4">
                  <c:v>42</c:v>
                </c:pt>
                <c:pt idx="5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3E-46F3-B7DF-E3288815D5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Data_Misc!$D$224:$I$224</c:f>
              <c:numCache>
                <c:formatCode>0</c:formatCode>
                <c:ptCount val="6"/>
                <c:pt idx="0">
                  <c:v>345.25</c:v>
                </c:pt>
                <c:pt idx="1">
                  <c:v>320.58</c:v>
                </c:pt>
                <c:pt idx="2">
                  <c:v>285.84000000000003</c:v>
                </c:pt>
                <c:pt idx="3">
                  <c:v>214.82999999999998</c:v>
                </c:pt>
                <c:pt idx="4">
                  <c:v>306.58</c:v>
                </c:pt>
                <c:pt idx="5">
                  <c:v>97.33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2C-4E26-8A72-CCB772D50DD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Data_Misc!$T$224</c:f>
              <c:numCache>
                <c:formatCode>0</c:formatCode>
                <c:ptCount val="1"/>
                <c:pt idx="0">
                  <c:v>349.70249999999999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E2C-4E26-8A72-CCB772D50DD1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Data_Misc!$M$224:$R$224</c:f>
              <c:numCache>
                <c:formatCode>0</c:formatCode>
                <c:ptCount val="6"/>
                <c:pt idx="0">
                  <c:v>267.25</c:v>
                </c:pt>
                <c:pt idx="1">
                  <c:v>229.57999999999998</c:v>
                </c:pt>
                <c:pt idx="2">
                  <c:v>236.17000000000002</c:v>
                </c:pt>
                <c:pt idx="3">
                  <c:v>167.32999999999998</c:v>
                </c:pt>
                <c:pt idx="4">
                  <c:v>224.82999999999998</c:v>
                </c:pt>
                <c:pt idx="5">
                  <c:v>97.33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2C-4E26-8A72-CCB772D50D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2FD-4EA4-93CA-3A78D88DBC7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Data_Facilities!$D$84:$I$84</c:f>
              <c:numCache>
                <c:formatCode>0</c:formatCode>
                <c:ptCount val="6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FD-4EA4-93CA-3A78D88DB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419-496B-AED4-3B488D402AE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Data_Facilities!$D$64:$I$64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19-496B-AED4-3B488D402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2A-457B-83CD-A66BD450AF3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Data_Facilities!$D$44:$I$44</c:f>
              <c:numCache>
                <c:formatCode>0</c:formatCode>
                <c:ptCount val="6"/>
                <c:pt idx="0">
                  <c:v>102</c:v>
                </c:pt>
                <c:pt idx="1">
                  <c:v>82</c:v>
                </c:pt>
                <c:pt idx="2">
                  <c:v>82</c:v>
                </c:pt>
                <c:pt idx="3">
                  <c:v>66</c:v>
                </c:pt>
                <c:pt idx="4">
                  <c:v>35</c:v>
                </c:pt>
                <c:pt idx="5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2A-457B-83CD-A66BD450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Data_Misc!$D$264:$I$264</c:f>
              <c:numCache>
                <c:formatCode>0</c:formatCode>
                <c:ptCount val="6"/>
                <c:pt idx="0">
                  <c:v>90</c:v>
                </c:pt>
                <c:pt idx="1">
                  <c:v>85</c:v>
                </c:pt>
                <c:pt idx="2">
                  <c:v>83</c:v>
                </c:pt>
                <c:pt idx="3">
                  <c:v>82</c:v>
                </c:pt>
                <c:pt idx="4">
                  <c:v>111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57-4376-9C19-E38F786CA5D4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Data_Misc!$M$264:$R$264</c:f>
              <c:numCache>
                <c:formatCode>0</c:formatCode>
                <c:ptCount val="6"/>
                <c:pt idx="0">
                  <c:v>10</c:v>
                </c:pt>
                <c:pt idx="1">
                  <c:v>12</c:v>
                </c:pt>
                <c:pt idx="2">
                  <c:v>23</c:v>
                </c:pt>
                <c:pt idx="3">
                  <c:v>26</c:v>
                </c:pt>
                <c:pt idx="4">
                  <c:v>37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57-4376-9C19-E38F786CA5D4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Data_Newbs!$T$4</c:f>
              <c:numCache>
                <c:formatCode>0</c:formatCode>
                <c:ptCount val="1"/>
                <c:pt idx="0">
                  <c:v>113.11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57-4376-9C19-E38F786CA5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71682934407462"/>
          <c:y val="0.10898894048500347"/>
          <c:w val="0.79804311254552118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2E7-4DA9-A2A5-AF0F8D9B944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Data_Membership!$D$5:$I$5</c:f>
              <c:numCache>
                <c:formatCode>0</c:formatCode>
                <c:ptCount val="6"/>
                <c:pt idx="0">
                  <c:v>2179</c:v>
                </c:pt>
                <c:pt idx="1">
                  <c:v>2102</c:v>
                </c:pt>
                <c:pt idx="2">
                  <c:v>2089</c:v>
                </c:pt>
                <c:pt idx="3">
                  <c:v>2135</c:v>
                </c:pt>
                <c:pt idx="4">
                  <c:v>2042</c:v>
                </c:pt>
                <c:pt idx="5">
                  <c:v>1902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2E7-4DA9-A2A5-AF0F8D9B944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Data_Membership!$K$5</c:f>
              <c:numCache>
                <c:formatCode>0</c:formatCode>
                <c:ptCount val="1"/>
                <c:pt idx="0">
                  <c:v>2201.79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2E7-4DA9-A2A5-AF0F8D9B9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Data_Newbs!$D$5:$I$5</c:f>
              <c:numCache>
                <c:formatCode>0</c:formatCode>
                <c:ptCount val="6"/>
                <c:pt idx="0">
                  <c:v>177</c:v>
                </c:pt>
                <c:pt idx="1">
                  <c:v>187</c:v>
                </c:pt>
                <c:pt idx="2">
                  <c:v>220</c:v>
                </c:pt>
                <c:pt idx="3">
                  <c:v>252</c:v>
                </c:pt>
                <c:pt idx="4">
                  <c:v>183</c:v>
                </c:pt>
                <c:pt idx="5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38-4FA4-A6AE-BE16FF1F344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Data_Newbs!$T$5</c:f>
              <c:numCache>
                <c:formatCode>0</c:formatCode>
                <c:ptCount val="1"/>
                <c:pt idx="0">
                  <c:v>255.52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138-4FA4-A6AE-BE16FF1F3448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Data_Newbs!$M$5:$R$5</c:f>
              <c:numCache>
                <c:formatCode>0</c:formatCode>
                <c:ptCount val="6"/>
                <c:pt idx="0">
                  <c:v>126</c:v>
                </c:pt>
                <c:pt idx="1">
                  <c:v>128</c:v>
                </c:pt>
                <c:pt idx="2">
                  <c:v>177</c:v>
                </c:pt>
                <c:pt idx="3">
                  <c:v>208</c:v>
                </c:pt>
                <c:pt idx="4">
                  <c:v>135</c:v>
                </c:pt>
                <c:pt idx="5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38-4FA4-A6AE-BE16FF1F3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Data_VSC_Boat!$D$5:$I$5</c:f>
              <c:numCache>
                <c:formatCode>0</c:formatCode>
                <c:ptCount val="6"/>
                <c:pt idx="0">
                  <c:v>5211</c:v>
                </c:pt>
                <c:pt idx="1">
                  <c:v>5136</c:v>
                </c:pt>
                <c:pt idx="2">
                  <c:v>5059</c:v>
                </c:pt>
                <c:pt idx="3">
                  <c:v>4910</c:v>
                </c:pt>
                <c:pt idx="4">
                  <c:v>4410</c:v>
                </c:pt>
                <c:pt idx="5">
                  <c:v>3972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13-44DD-9A96-900EDF63838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Data_VSC_Boat!$T$5</c:f>
              <c:numCache>
                <c:formatCode>0</c:formatCode>
                <c:ptCount val="1"/>
                <c:pt idx="0">
                  <c:v>5264.11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113-44DD-9A96-900EDF638385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Data_VSC_Boat!$M$5:$R$5</c:f>
              <c:numCache>
                <c:formatCode>0</c:formatCode>
                <c:ptCount val="6"/>
                <c:pt idx="0">
                  <c:v>4984</c:v>
                </c:pt>
                <c:pt idx="1">
                  <c:v>4933</c:v>
                </c:pt>
                <c:pt idx="2">
                  <c:v>4876</c:v>
                </c:pt>
                <c:pt idx="3">
                  <c:v>4728</c:v>
                </c:pt>
                <c:pt idx="4">
                  <c:v>4246</c:v>
                </c:pt>
                <c:pt idx="5">
                  <c:v>3972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13-44DD-9A96-900EDF6383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Data_VSC_Paddlecraft!$D$5:$I$5</c:f>
              <c:numCache>
                <c:formatCode>0</c:formatCode>
                <c:ptCount val="6"/>
                <c:pt idx="0">
                  <c:v>1498</c:v>
                </c:pt>
                <c:pt idx="1">
                  <c:v>1708</c:v>
                </c:pt>
                <c:pt idx="2">
                  <c:v>2294</c:v>
                </c:pt>
                <c:pt idx="3">
                  <c:v>2440</c:v>
                </c:pt>
                <c:pt idx="4">
                  <c:v>1633</c:v>
                </c:pt>
                <c:pt idx="5">
                  <c:v>1513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6C-439A-AE5C-840A3F33381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Data_VSC_Paddlecraft!$T$5</c:f>
              <c:numCache>
                <c:formatCode>0</c:formatCode>
                <c:ptCount val="1"/>
                <c:pt idx="0">
                  <c:v>2465.4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96C-439A-AE5C-840A3F33381E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Data_VSC_Paddlecraft!$M$5:$R$5</c:f>
              <c:numCache>
                <c:formatCode>0</c:formatCode>
                <c:ptCount val="6"/>
                <c:pt idx="0">
                  <c:v>1313</c:v>
                </c:pt>
                <c:pt idx="1">
                  <c:v>1596</c:v>
                </c:pt>
                <c:pt idx="2">
                  <c:v>2211</c:v>
                </c:pt>
                <c:pt idx="3">
                  <c:v>2350</c:v>
                </c:pt>
                <c:pt idx="4">
                  <c:v>1517</c:v>
                </c:pt>
                <c:pt idx="5">
                  <c:v>1513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6C-439A-AE5C-840A3F333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Data_Visits!$D$5:$I$5</c:f>
              <c:numCache>
                <c:formatCode>0</c:formatCode>
                <c:ptCount val="6"/>
                <c:pt idx="0">
                  <c:v>4924</c:v>
                </c:pt>
                <c:pt idx="1">
                  <c:v>5882</c:v>
                </c:pt>
                <c:pt idx="2">
                  <c:v>6327</c:v>
                </c:pt>
                <c:pt idx="3">
                  <c:v>4969</c:v>
                </c:pt>
                <c:pt idx="4">
                  <c:v>5066</c:v>
                </c:pt>
                <c:pt idx="5">
                  <c:v>3312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61-4E53-881A-9C6B702C614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Data_Visits!$T$5</c:f>
              <c:numCache>
                <c:formatCode>0</c:formatCode>
                <c:ptCount val="1"/>
                <c:pt idx="0">
                  <c:v>6391.27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E61-4E53-881A-9C6B702C6146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Data_Visits!$M$5:$R$5</c:f>
              <c:numCache>
                <c:formatCode>0</c:formatCode>
                <c:ptCount val="6"/>
                <c:pt idx="0">
                  <c:v>3680</c:v>
                </c:pt>
                <c:pt idx="1">
                  <c:v>4702</c:v>
                </c:pt>
                <c:pt idx="2">
                  <c:v>4907</c:v>
                </c:pt>
                <c:pt idx="3">
                  <c:v>4196</c:v>
                </c:pt>
                <c:pt idx="4">
                  <c:v>4233</c:v>
                </c:pt>
                <c:pt idx="5">
                  <c:v>3312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61-4E53-881A-9C6B702C6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Data_PE!$D$5:$I$5</c:f>
              <c:numCache>
                <c:formatCode>0</c:formatCode>
                <c:ptCount val="6"/>
                <c:pt idx="0">
                  <c:v>2999</c:v>
                </c:pt>
                <c:pt idx="1">
                  <c:v>4952</c:v>
                </c:pt>
                <c:pt idx="2">
                  <c:v>1815</c:v>
                </c:pt>
                <c:pt idx="3">
                  <c:v>3345</c:v>
                </c:pt>
                <c:pt idx="4">
                  <c:v>3108</c:v>
                </c:pt>
                <c:pt idx="5">
                  <c:v>2852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7B-43F8-9C6F-97FB01F8C7F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Data_PE!$T$5</c:f>
              <c:numCache>
                <c:formatCode>0</c:formatCode>
                <c:ptCount val="1"/>
                <c:pt idx="0">
                  <c:v>5002.5200000000004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77B-43F8-9C6F-97FB01F8C7FC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Data_PE!$M$5:$R$5</c:f>
              <c:numCache>
                <c:formatCode>0</c:formatCode>
                <c:ptCount val="6"/>
                <c:pt idx="0">
                  <c:v>2674</c:v>
                </c:pt>
                <c:pt idx="1">
                  <c:v>4807</c:v>
                </c:pt>
                <c:pt idx="2">
                  <c:v>1751</c:v>
                </c:pt>
                <c:pt idx="3">
                  <c:v>3067</c:v>
                </c:pt>
                <c:pt idx="4">
                  <c:v>2936</c:v>
                </c:pt>
                <c:pt idx="5">
                  <c:v>2852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77B-43F8-9C6F-97FB01F8C7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Data_Boat!$D$5:$I$5</c:f>
              <c:numCache>
                <c:formatCode>0</c:formatCode>
                <c:ptCount val="6"/>
                <c:pt idx="0">
                  <c:v>4246.5300000000007</c:v>
                </c:pt>
                <c:pt idx="1">
                  <c:v>4428.8500000000004</c:v>
                </c:pt>
                <c:pt idx="2">
                  <c:v>3813.41</c:v>
                </c:pt>
                <c:pt idx="3">
                  <c:v>3722.86</c:v>
                </c:pt>
                <c:pt idx="4">
                  <c:v>2970.6300000000006</c:v>
                </c:pt>
                <c:pt idx="5">
                  <c:v>2314.52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45-48BB-A0B2-0338C37BDB5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Data_Boat!$T$5</c:f>
              <c:numCache>
                <c:formatCode>0</c:formatCode>
                <c:ptCount val="1"/>
                <c:pt idx="0">
                  <c:v>4474.1385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045-48BB-A0B2-0338C37BDB5A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Data_Boat!$M$5:$R$5</c:f>
              <c:numCache>
                <c:formatCode>0</c:formatCode>
                <c:ptCount val="6"/>
                <c:pt idx="0">
                  <c:v>4012.65</c:v>
                </c:pt>
                <c:pt idx="1">
                  <c:v>4058.9000000000005</c:v>
                </c:pt>
                <c:pt idx="2">
                  <c:v>3314.38</c:v>
                </c:pt>
                <c:pt idx="3">
                  <c:v>3339.9800000000005</c:v>
                </c:pt>
                <c:pt idx="4">
                  <c:v>2941.2900000000004</c:v>
                </c:pt>
                <c:pt idx="5">
                  <c:v>2314.52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45-48BB-A0B2-0338C37BDB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layout>
        <c:manualLayout>
          <c:xMode val="edge"/>
          <c:yMode val="edge"/>
          <c:x val="0.28160598514929225"/>
          <c:y val="2.49287749287749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Data_Misc!$D$5:$I$5</c:f>
              <c:numCache>
                <c:formatCode>0</c:formatCode>
                <c:ptCount val="6"/>
                <c:pt idx="0">
                  <c:v>350.06999999999994</c:v>
                </c:pt>
                <c:pt idx="1">
                  <c:v>264.11000000000013</c:v>
                </c:pt>
                <c:pt idx="2">
                  <c:v>327.60000000000002</c:v>
                </c:pt>
                <c:pt idx="3">
                  <c:v>335.43999999999988</c:v>
                </c:pt>
                <c:pt idx="4">
                  <c:v>213.21</c:v>
                </c:pt>
                <c:pt idx="5">
                  <c:v>144.36000000000001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EF-4663-B76A-5719EB0F140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</c:f>
              <c:numCache>
                <c:formatCode>0</c:formatCode>
                <c:ptCount val="1"/>
                <c:pt idx="0">
                  <c:v>354.57069999999993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0EF-4663-B76A-5719EB0F140F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Data_Misc!$M$5:$R$5</c:f>
              <c:numCache>
                <c:formatCode>0</c:formatCode>
                <c:ptCount val="6"/>
                <c:pt idx="0">
                  <c:v>316.91999999999996</c:v>
                </c:pt>
                <c:pt idx="1">
                  <c:v>185.31000000000003</c:v>
                </c:pt>
                <c:pt idx="2">
                  <c:v>243.73000000000005</c:v>
                </c:pt>
                <c:pt idx="3">
                  <c:v>250.70999999999998</c:v>
                </c:pt>
                <c:pt idx="4">
                  <c:v>199.52</c:v>
                </c:pt>
                <c:pt idx="5">
                  <c:v>144.36000000000001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0EF-4663-B76A-5719EB0F1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Data_Misc!$D$45:$I$45</c:f>
              <c:numCache>
                <c:formatCode>0</c:formatCode>
                <c:ptCount val="6"/>
                <c:pt idx="0">
                  <c:v>5706.8899999999994</c:v>
                </c:pt>
                <c:pt idx="1">
                  <c:v>4871.91</c:v>
                </c:pt>
                <c:pt idx="2">
                  <c:v>3240.8500000000004</c:v>
                </c:pt>
                <c:pt idx="3">
                  <c:v>3523.29</c:v>
                </c:pt>
                <c:pt idx="4">
                  <c:v>2239.1899999999996</c:v>
                </c:pt>
                <c:pt idx="5">
                  <c:v>1640.85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91-4DFC-8FB1-215D55A6E88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Data_Misc!$T$45</c:f>
              <c:numCache>
                <c:formatCode>0</c:formatCode>
                <c:ptCount val="1"/>
                <c:pt idx="0">
                  <c:v>5764.9588999999996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791-4DFC-8FB1-215D55A6E88E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Data_Misc!$M$45:$R$45</c:f>
              <c:numCache>
                <c:formatCode>0</c:formatCode>
                <c:ptCount val="6"/>
                <c:pt idx="0">
                  <c:v>4928.29</c:v>
                </c:pt>
                <c:pt idx="1">
                  <c:v>4375.3099999999995</c:v>
                </c:pt>
                <c:pt idx="2">
                  <c:v>2774.7000000000003</c:v>
                </c:pt>
                <c:pt idx="3">
                  <c:v>2838.18</c:v>
                </c:pt>
                <c:pt idx="4">
                  <c:v>1828.1100000000001</c:v>
                </c:pt>
                <c:pt idx="5">
                  <c:v>1640.85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91-4DFC-8FB1-215D55A6E8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Data_Misc!$D$25:$I$25</c:f>
              <c:numCache>
                <c:formatCode>0</c:formatCode>
                <c:ptCount val="6"/>
                <c:pt idx="0">
                  <c:v>1040</c:v>
                </c:pt>
                <c:pt idx="1">
                  <c:v>991</c:v>
                </c:pt>
                <c:pt idx="2">
                  <c:v>527</c:v>
                </c:pt>
                <c:pt idx="3">
                  <c:v>598</c:v>
                </c:pt>
                <c:pt idx="4">
                  <c:v>392</c:v>
                </c:pt>
                <c:pt idx="5">
                  <c:v>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1C-453C-A5B7-894CE90023F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Data_Misc!$T$25</c:f>
              <c:numCache>
                <c:formatCode>0</c:formatCode>
                <c:ptCount val="1"/>
                <c:pt idx="0">
                  <c:v>1051.4000000000001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61C-453C-A5B7-894CE90023F7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Data_Misc!$M$25:$R$25</c:f>
              <c:numCache>
                <c:formatCode>0</c:formatCode>
                <c:ptCount val="6"/>
                <c:pt idx="0">
                  <c:v>986</c:v>
                </c:pt>
                <c:pt idx="1">
                  <c:v>565</c:v>
                </c:pt>
                <c:pt idx="2">
                  <c:v>478</c:v>
                </c:pt>
                <c:pt idx="3">
                  <c:v>459</c:v>
                </c:pt>
                <c:pt idx="4">
                  <c:v>354</c:v>
                </c:pt>
                <c:pt idx="5">
                  <c:v>425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1C-453C-A5B7-894CE9002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Data_Misc!$D$245:$I$245</c:f>
              <c:numCache>
                <c:formatCode>0</c:formatCode>
                <c:ptCount val="6"/>
                <c:pt idx="0">
                  <c:v>2580.5099999999998</c:v>
                </c:pt>
                <c:pt idx="1">
                  <c:v>2339.36</c:v>
                </c:pt>
                <c:pt idx="2">
                  <c:v>2378.46</c:v>
                </c:pt>
                <c:pt idx="3">
                  <c:v>2654.27</c:v>
                </c:pt>
                <c:pt idx="4">
                  <c:v>4154.9799999999996</c:v>
                </c:pt>
                <c:pt idx="5">
                  <c:v>3390.85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18-4FCA-826E-6A4B229372B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Data_Misc!$T$245</c:f>
              <c:numCache>
                <c:formatCode>0</c:formatCode>
                <c:ptCount val="1"/>
                <c:pt idx="0">
                  <c:v>4197.5297999999993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D18-4FCA-826E-6A4B229372B5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Data_Misc!$M$245:$R$245</c:f>
              <c:numCache>
                <c:formatCode>0</c:formatCode>
                <c:ptCount val="6"/>
                <c:pt idx="0">
                  <c:v>2075.9299999999998</c:v>
                </c:pt>
                <c:pt idx="1">
                  <c:v>1932.25</c:v>
                </c:pt>
                <c:pt idx="2">
                  <c:v>1752.05</c:v>
                </c:pt>
                <c:pt idx="3">
                  <c:v>1974.27</c:v>
                </c:pt>
                <c:pt idx="4">
                  <c:v>3165.98</c:v>
                </c:pt>
                <c:pt idx="5">
                  <c:v>3390.85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18-4FCA-826E-6A4B22937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Data_MT!$D$5:$I$5</c:f>
              <c:numCache>
                <c:formatCode>0</c:formatCode>
                <c:ptCount val="6"/>
                <c:pt idx="0">
                  <c:v>1914.11</c:v>
                </c:pt>
                <c:pt idx="1">
                  <c:v>1920.31</c:v>
                </c:pt>
                <c:pt idx="2">
                  <c:v>2099.6899999999996</c:v>
                </c:pt>
                <c:pt idx="3">
                  <c:v>1857.56</c:v>
                </c:pt>
                <c:pt idx="4">
                  <c:v>2262.37</c:v>
                </c:pt>
                <c:pt idx="5">
                  <c:v>1127.6100000000001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CC-41FD-8F91-A7AE34D8AD3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Data_MT!$T$5</c:f>
              <c:numCache>
                <c:formatCode>0</c:formatCode>
                <c:ptCount val="1"/>
                <c:pt idx="0">
                  <c:v>2285.9937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FCC-41FD-8F91-A7AE34D8AD38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Data_MT!$M$5:$R$5</c:f>
              <c:numCache>
                <c:formatCode>0</c:formatCode>
                <c:ptCount val="6"/>
                <c:pt idx="0">
                  <c:v>1667.16</c:v>
                </c:pt>
                <c:pt idx="1">
                  <c:v>1695.26</c:v>
                </c:pt>
                <c:pt idx="2">
                  <c:v>1855.14</c:v>
                </c:pt>
                <c:pt idx="3">
                  <c:v>1689.3799999999999</c:v>
                </c:pt>
                <c:pt idx="4">
                  <c:v>1968.69</c:v>
                </c:pt>
                <c:pt idx="5">
                  <c:v>1127.6100000000001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CC-41FD-8F91-A7AE34D8AD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Data_Misc!$D$65:$I$65</c:f>
              <c:numCache>
                <c:formatCode>0</c:formatCode>
                <c:ptCount val="6"/>
                <c:pt idx="0">
                  <c:v>3715.8999999999996</c:v>
                </c:pt>
                <c:pt idx="1">
                  <c:v>5863.4199999999992</c:v>
                </c:pt>
                <c:pt idx="2">
                  <c:v>6478.8</c:v>
                </c:pt>
                <c:pt idx="3">
                  <c:v>7518.86</c:v>
                </c:pt>
                <c:pt idx="4">
                  <c:v>7497.87</c:v>
                </c:pt>
                <c:pt idx="5">
                  <c:v>4914.7300000000005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5F-48B0-819C-CCC9CF3F7E1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Data_Misc!$T$65</c:f>
              <c:numCache>
                <c:formatCode>0</c:formatCode>
                <c:ptCount val="1"/>
                <c:pt idx="0">
                  <c:v>7595.0486000000001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D5F-48B0-819C-CCC9CF3F7E13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Data_Misc!$M$65:$R$65</c:f>
              <c:numCache>
                <c:formatCode>0</c:formatCode>
                <c:ptCount val="6"/>
                <c:pt idx="0">
                  <c:v>2656.25</c:v>
                </c:pt>
                <c:pt idx="1">
                  <c:v>4338.62</c:v>
                </c:pt>
                <c:pt idx="2">
                  <c:v>5102.97</c:v>
                </c:pt>
                <c:pt idx="3">
                  <c:v>6022.37</c:v>
                </c:pt>
                <c:pt idx="4">
                  <c:v>6152.27</c:v>
                </c:pt>
                <c:pt idx="5">
                  <c:v>4914.7300000000005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5F-48B0-819C-CCC9CF3F7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Data_Misc!$D$85:$I$85</c:f>
              <c:numCache>
                <c:formatCode>0</c:formatCode>
                <c:ptCount val="6"/>
                <c:pt idx="0">
                  <c:v>1430.9</c:v>
                </c:pt>
                <c:pt idx="1">
                  <c:v>1993.4</c:v>
                </c:pt>
                <c:pt idx="2">
                  <c:v>2148.6499999999996</c:v>
                </c:pt>
                <c:pt idx="3">
                  <c:v>2001.5500000000002</c:v>
                </c:pt>
                <c:pt idx="4">
                  <c:v>1828.08</c:v>
                </c:pt>
                <c:pt idx="5">
                  <c:v>1099.25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7-45DD-BDA8-DE62807D399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Data_Misc!$T$85</c:f>
              <c:numCache>
                <c:formatCode>0</c:formatCode>
                <c:ptCount val="1"/>
                <c:pt idx="0">
                  <c:v>2171.1364999999996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507-45DD-BDA8-DE62807D3995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Data_Misc!$M$85:$R$85</c:f>
              <c:numCache>
                <c:formatCode>0</c:formatCode>
                <c:ptCount val="6"/>
                <c:pt idx="0">
                  <c:v>1104.2</c:v>
                </c:pt>
                <c:pt idx="1">
                  <c:v>1459.65</c:v>
                </c:pt>
                <c:pt idx="2">
                  <c:v>1684.45</c:v>
                </c:pt>
                <c:pt idx="3">
                  <c:v>1495.3</c:v>
                </c:pt>
                <c:pt idx="4">
                  <c:v>1676.08</c:v>
                </c:pt>
                <c:pt idx="5">
                  <c:v>1099.25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7-45DD-BDA8-DE62807D3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Data_Misc!$D$105:$I$105</c:f>
              <c:numCache>
                <c:formatCode>0</c:formatCode>
                <c:ptCount val="6"/>
                <c:pt idx="0">
                  <c:v>6723.71</c:v>
                </c:pt>
                <c:pt idx="1">
                  <c:v>7821.7400000000007</c:v>
                </c:pt>
                <c:pt idx="2">
                  <c:v>10598.56</c:v>
                </c:pt>
                <c:pt idx="3">
                  <c:v>11326.73</c:v>
                </c:pt>
                <c:pt idx="4">
                  <c:v>13826.630000000001</c:v>
                </c:pt>
                <c:pt idx="5">
                  <c:v>12305.5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B4-4C61-9A96-8BDBBFE8F9E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Data_Misc!$T$105</c:f>
              <c:numCache>
                <c:formatCode>0</c:formatCode>
                <c:ptCount val="1"/>
                <c:pt idx="0">
                  <c:v>13965.8963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9B4-4C61-9A96-8BDBBFE8F9E0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Data_Misc!$M$105:$R$105</c:f>
              <c:numCache>
                <c:formatCode>0</c:formatCode>
                <c:ptCount val="6"/>
                <c:pt idx="0">
                  <c:v>5531.28</c:v>
                </c:pt>
                <c:pt idx="1">
                  <c:v>6123.55</c:v>
                </c:pt>
                <c:pt idx="2">
                  <c:v>8674.85</c:v>
                </c:pt>
                <c:pt idx="3">
                  <c:v>8185.13</c:v>
                </c:pt>
                <c:pt idx="4">
                  <c:v>11900.97</c:v>
                </c:pt>
                <c:pt idx="5">
                  <c:v>12305.5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B4-4C61-9A96-8BDBBFE8F9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Data_Misc!$D$125:$I$125</c:f>
              <c:numCache>
                <c:formatCode>0</c:formatCode>
                <c:ptCount val="6"/>
                <c:pt idx="0">
                  <c:v>1203</c:v>
                </c:pt>
                <c:pt idx="1">
                  <c:v>1097.5</c:v>
                </c:pt>
                <c:pt idx="2">
                  <c:v>1580.5</c:v>
                </c:pt>
                <c:pt idx="3">
                  <c:v>1847.5</c:v>
                </c:pt>
                <c:pt idx="4">
                  <c:v>744</c:v>
                </c:pt>
                <c:pt idx="5">
                  <c:v>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80-48FE-AEFD-EC320996496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Data_Misc!$T$125</c:f>
              <c:numCache>
                <c:formatCode>0</c:formatCode>
                <c:ptCount val="1"/>
                <c:pt idx="0">
                  <c:v>1866.9749999999999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880-48FE-AEFD-EC3209964969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Data_Misc!$M$125:$R$125</c:f>
              <c:numCache>
                <c:formatCode>0</c:formatCode>
                <c:ptCount val="6"/>
                <c:pt idx="0">
                  <c:v>987</c:v>
                </c:pt>
                <c:pt idx="1">
                  <c:v>952.5</c:v>
                </c:pt>
                <c:pt idx="2">
                  <c:v>1015.25</c:v>
                </c:pt>
                <c:pt idx="3">
                  <c:v>1656.5</c:v>
                </c:pt>
                <c:pt idx="4">
                  <c:v>590</c:v>
                </c:pt>
                <c:pt idx="5">
                  <c:v>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80-48FE-AEFD-EC32099649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Data_Misc!$D$145:$I$145</c:f>
              <c:numCache>
                <c:formatCode>0</c:formatCode>
                <c:ptCount val="6"/>
                <c:pt idx="0">
                  <c:v>2217.25</c:v>
                </c:pt>
                <c:pt idx="1">
                  <c:v>1395.9</c:v>
                </c:pt>
                <c:pt idx="2">
                  <c:v>3420.5999999999995</c:v>
                </c:pt>
                <c:pt idx="3">
                  <c:v>2033.31</c:v>
                </c:pt>
                <c:pt idx="4">
                  <c:v>2648.26</c:v>
                </c:pt>
                <c:pt idx="5">
                  <c:v>1382.85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B9-4DAA-B472-AB9293CDEB6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Data_Misc!$T$145</c:f>
              <c:numCache>
                <c:formatCode>0</c:formatCode>
                <c:ptCount val="1"/>
                <c:pt idx="0">
                  <c:v>3455.8059999999996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4B9-4DAA-B472-AB9293CDEB65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Data_Misc!$M$145:$R$145</c:f>
              <c:numCache>
                <c:formatCode>0</c:formatCode>
                <c:ptCount val="6"/>
                <c:pt idx="0">
                  <c:v>1559.25</c:v>
                </c:pt>
                <c:pt idx="1">
                  <c:v>773.6</c:v>
                </c:pt>
                <c:pt idx="2">
                  <c:v>2450.6000000000004</c:v>
                </c:pt>
                <c:pt idx="3">
                  <c:v>1646.61</c:v>
                </c:pt>
                <c:pt idx="4">
                  <c:v>2007.06</c:v>
                </c:pt>
                <c:pt idx="5">
                  <c:v>1382.85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B9-4DAA-B472-AB9293CDEB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Data_Misc!$D$185:$I$185</c:f>
              <c:numCache>
                <c:formatCode>0</c:formatCode>
                <c:ptCount val="6"/>
                <c:pt idx="0">
                  <c:v>55</c:v>
                </c:pt>
                <c:pt idx="1">
                  <c:v>132</c:v>
                </c:pt>
                <c:pt idx="2">
                  <c:v>419.5</c:v>
                </c:pt>
                <c:pt idx="3">
                  <c:v>49</c:v>
                </c:pt>
                <c:pt idx="4">
                  <c:v>324</c:v>
                </c:pt>
                <c:pt idx="5">
                  <c:v>123.5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37-4035-BAF9-E666329AB6D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Data_Misc!$T$185</c:f>
              <c:numCache>
                <c:formatCode>0</c:formatCode>
                <c:ptCount val="1"/>
                <c:pt idx="0">
                  <c:v>424.69499999999999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037-4035-BAF9-E666329AB6D0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Data_Misc!$M$185:$R$185</c:f>
              <c:numCache>
                <c:formatCode>0</c:formatCode>
                <c:ptCount val="6"/>
                <c:pt idx="0">
                  <c:v>31</c:v>
                </c:pt>
                <c:pt idx="1">
                  <c:v>119</c:v>
                </c:pt>
                <c:pt idx="2">
                  <c:v>409.5</c:v>
                </c:pt>
                <c:pt idx="3">
                  <c:v>43</c:v>
                </c:pt>
                <c:pt idx="4">
                  <c:v>293.5</c:v>
                </c:pt>
                <c:pt idx="5">
                  <c:v>123.5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37-4035-BAF9-E666329AB6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Data_Misc!$D$205:$I$205</c:f>
              <c:numCache>
                <c:formatCode>0</c:formatCode>
                <c:ptCount val="6"/>
                <c:pt idx="0">
                  <c:v>674.28</c:v>
                </c:pt>
                <c:pt idx="1">
                  <c:v>1024.45</c:v>
                </c:pt>
                <c:pt idx="2">
                  <c:v>956</c:v>
                </c:pt>
                <c:pt idx="3">
                  <c:v>1539.65</c:v>
                </c:pt>
                <c:pt idx="4">
                  <c:v>958.06</c:v>
                </c:pt>
                <c:pt idx="5">
                  <c:v>966.1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B8-4B5C-A204-53D6FF0FFC1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Data_Misc!$T$205</c:f>
              <c:numCache>
                <c:formatCode>0</c:formatCode>
                <c:ptCount val="1"/>
                <c:pt idx="0">
                  <c:v>1556.0465000000002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7B8-4B5C-A204-53D6FF0FFC18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Data_Misc!$M$205:$R$205</c:f>
              <c:numCache>
                <c:formatCode>0</c:formatCode>
                <c:ptCount val="6"/>
                <c:pt idx="0">
                  <c:v>527.43000000000006</c:v>
                </c:pt>
                <c:pt idx="1">
                  <c:v>909.45</c:v>
                </c:pt>
                <c:pt idx="2">
                  <c:v>845.2</c:v>
                </c:pt>
                <c:pt idx="3">
                  <c:v>1430.05</c:v>
                </c:pt>
                <c:pt idx="4">
                  <c:v>857.11</c:v>
                </c:pt>
                <c:pt idx="5">
                  <c:v>966.1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7B8-4B5C-A204-53D6FF0FF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Data_Misc!$D$165:$I$165</c:f>
              <c:numCache>
                <c:formatCode>0</c:formatCode>
                <c:ptCount val="6"/>
                <c:pt idx="0">
                  <c:v>1394.55</c:v>
                </c:pt>
                <c:pt idx="1">
                  <c:v>855.67000000000007</c:v>
                </c:pt>
                <c:pt idx="2">
                  <c:v>557.51</c:v>
                </c:pt>
                <c:pt idx="3">
                  <c:v>1109.6599999999999</c:v>
                </c:pt>
                <c:pt idx="4">
                  <c:v>753.62</c:v>
                </c:pt>
                <c:pt idx="5">
                  <c:v>289.5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0A-4562-9CB9-35EF149BA15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Data_Misc!$T$165</c:f>
              <c:numCache>
                <c:formatCode>0</c:formatCode>
                <c:ptCount val="1"/>
                <c:pt idx="0">
                  <c:v>1409.4955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90A-4562-9CB9-35EF149BA152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Data_Misc!$M$165:$R$165</c:f>
              <c:numCache>
                <c:formatCode>0</c:formatCode>
                <c:ptCount val="6"/>
                <c:pt idx="0">
                  <c:v>1239.1299999999999</c:v>
                </c:pt>
                <c:pt idx="1">
                  <c:v>703.67000000000007</c:v>
                </c:pt>
                <c:pt idx="2">
                  <c:v>408.76</c:v>
                </c:pt>
                <c:pt idx="3">
                  <c:v>919.16</c:v>
                </c:pt>
                <c:pt idx="4">
                  <c:v>689.97</c:v>
                </c:pt>
                <c:pt idx="5">
                  <c:v>289.5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0A-4562-9CB9-35EF149BA1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570-48C5-B29A-5E2DA1E030F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Data_Facilities!$D$5:$I$5</c:f>
              <c:numCache>
                <c:formatCode>0</c:formatCode>
                <c:ptCount val="6"/>
                <c:pt idx="0">
                  <c:v>9</c:v>
                </c:pt>
                <c:pt idx="1">
                  <c:v>7</c:v>
                </c:pt>
                <c:pt idx="2">
                  <c:v>8</c:v>
                </c:pt>
                <c:pt idx="3">
                  <c:v>8</c:v>
                </c:pt>
                <c:pt idx="4">
                  <c:v>6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70-48C5-B29A-5E2DA1E030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415-4990-B7AB-BF5AEFDFCCF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Data_Facilities!$D$25:$I$25</c:f>
              <c:numCache>
                <c:formatCode>0</c:formatCode>
                <c:ptCount val="6"/>
                <c:pt idx="0">
                  <c:v>144</c:v>
                </c:pt>
                <c:pt idx="1">
                  <c:v>118</c:v>
                </c:pt>
                <c:pt idx="2">
                  <c:v>123</c:v>
                </c:pt>
                <c:pt idx="3">
                  <c:v>111</c:v>
                </c:pt>
                <c:pt idx="4">
                  <c:v>98</c:v>
                </c:pt>
                <c:pt idx="5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15-4990-B7AB-BF5AEFDFCC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Data_Misc!$D$225:$I$225</c:f>
              <c:numCache>
                <c:formatCode>0</c:formatCode>
                <c:ptCount val="6"/>
                <c:pt idx="0">
                  <c:v>132.75</c:v>
                </c:pt>
                <c:pt idx="1">
                  <c:v>143.80000000000001</c:v>
                </c:pt>
                <c:pt idx="2">
                  <c:v>711.31999999999994</c:v>
                </c:pt>
                <c:pt idx="3">
                  <c:v>880.24</c:v>
                </c:pt>
                <c:pt idx="4">
                  <c:v>550.75</c:v>
                </c:pt>
                <c:pt idx="5">
                  <c:v>441.98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9B-4BF3-B945-070E2B68887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Data_Misc!$T$225</c:f>
              <c:numCache>
                <c:formatCode>0</c:formatCode>
                <c:ptCount val="1"/>
                <c:pt idx="0">
                  <c:v>890.04240000000004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89B-4BF3-B945-070E2B688878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Data_Misc!$M$225:$R$225</c:f>
              <c:numCache>
                <c:formatCode>0</c:formatCode>
                <c:ptCount val="6"/>
                <c:pt idx="0">
                  <c:v>107.05</c:v>
                </c:pt>
                <c:pt idx="1">
                  <c:v>60.8</c:v>
                </c:pt>
                <c:pt idx="2">
                  <c:v>540</c:v>
                </c:pt>
                <c:pt idx="3">
                  <c:v>776.49</c:v>
                </c:pt>
                <c:pt idx="4">
                  <c:v>410.3</c:v>
                </c:pt>
                <c:pt idx="5">
                  <c:v>441.98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89B-4BF3-B945-070E2B6888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509-4A7C-9CF3-958D8F3B75D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Data_Facilities!$D$85:$I$85</c:f>
              <c:numCache>
                <c:formatCode>0</c:formatCode>
                <c:ptCount val="6"/>
                <c:pt idx="0">
                  <c:v>26</c:v>
                </c:pt>
                <c:pt idx="1">
                  <c:v>28</c:v>
                </c:pt>
                <c:pt idx="2">
                  <c:v>24</c:v>
                </c:pt>
                <c:pt idx="3">
                  <c:v>26</c:v>
                </c:pt>
                <c:pt idx="4">
                  <c:v>23</c:v>
                </c:pt>
                <c:pt idx="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09-4A7C-9CF3-958D8F3B75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90A-4E24-B9F9-1FB58465E71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Data_Facilities!$D$65:$I$65</c:f>
              <c:numCache>
                <c:formatCode>0</c:formatCode>
                <c:ptCount val="6"/>
                <c:pt idx="0">
                  <c:v>18</c:v>
                </c:pt>
                <c:pt idx="1">
                  <c:v>16</c:v>
                </c:pt>
                <c:pt idx="2">
                  <c:v>7</c:v>
                </c:pt>
                <c:pt idx="3">
                  <c:v>9</c:v>
                </c:pt>
                <c:pt idx="4">
                  <c:v>8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0A-4E24-B9F9-1FB58465E7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7DE-4214-9E8D-5AEC66F0DD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Data_Facilities!$D$45:$I$45</c:f>
              <c:numCache>
                <c:formatCode>0</c:formatCode>
                <c:ptCount val="6"/>
                <c:pt idx="0">
                  <c:v>66</c:v>
                </c:pt>
                <c:pt idx="1">
                  <c:v>50</c:v>
                </c:pt>
                <c:pt idx="2">
                  <c:v>36</c:v>
                </c:pt>
                <c:pt idx="3">
                  <c:v>42</c:v>
                </c:pt>
                <c:pt idx="4">
                  <c:v>38</c:v>
                </c:pt>
                <c:pt idx="5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DE-4214-9E8D-5AEC66F0DD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Data_Misc!$D$265:$I$265</c:f>
              <c:numCache>
                <c:formatCode>0</c:formatCode>
                <c:ptCount val="6"/>
                <c:pt idx="0">
                  <c:v>170</c:v>
                </c:pt>
                <c:pt idx="1">
                  <c:v>198</c:v>
                </c:pt>
                <c:pt idx="2">
                  <c:v>146</c:v>
                </c:pt>
                <c:pt idx="3">
                  <c:v>181</c:v>
                </c:pt>
                <c:pt idx="4">
                  <c:v>229</c:v>
                </c:pt>
                <c:pt idx="5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4A-4A12-A4E1-83289E187A15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Data_Misc!$M$265:$R$265</c:f>
              <c:numCache>
                <c:formatCode>0</c:formatCode>
                <c:ptCount val="6"/>
                <c:pt idx="0">
                  <c:v>58</c:v>
                </c:pt>
                <c:pt idx="1">
                  <c:v>64</c:v>
                </c:pt>
                <c:pt idx="2">
                  <c:v>43</c:v>
                </c:pt>
                <c:pt idx="3">
                  <c:v>59</c:v>
                </c:pt>
                <c:pt idx="4">
                  <c:v>70</c:v>
                </c:pt>
                <c:pt idx="5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4A-4A12-A4E1-83289E187A15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Data_Newbs!$T$5</c:f>
              <c:numCache>
                <c:formatCode>0</c:formatCode>
                <c:ptCount val="1"/>
                <c:pt idx="0">
                  <c:v>255.52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4A-4A12-A4E1-83289E187A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76C-493E-99B6-8499E4AC80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Data_Membership!$D$6:$I$6</c:f>
              <c:numCache>
                <c:formatCode>0</c:formatCode>
                <c:ptCount val="6"/>
                <c:pt idx="0">
                  <c:v>4236</c:v>
                </c:pt>
                <c:pt idx="1">
                  <c:v>4087</c:v>
                </c:pt>
                <c:pt idx="2">
                  <c:v>4052</c:v>
                </c:pt>
                <c:pt idx="3">
                  <c:v>3862</c:v>
                </c:pt>
                <c:pt idx="4">
                  <c:v>3718</c:v>
                </c:pt>
                <c:pt idx="5">
                  <c:v>3598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6C-493E-99B6-8499E4AC80F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Data_Membership!$K$6</c:f>
              <c:numCache>
                <c:formatCode>0</c:formatCode>
                <c:ptCount val="1"/>
                <c:pt idx="0">
                  <c:v>4279.3599999999997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76C-493E-99B6-8499E4AC8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Data_Newbs!$D$6:$I$6</c:f>
              <c:numCache>
                <c:formatCode>0</c:formatCode>
                <c:ptCount val="6"/>
                <c:pt idx="0">
                  <c:v>381</c:v>
                </c:pt>
                <c:pt idx="1">
                  <c:v>331</c:v>
                </c:pt>
                <c:pt idx="2">
                  <c:v>419</c:v>
                </c:pt>
                <c:pt idx="3">
                  <c:v>319</c:v>
                </c:pt>
                <c:pt idx="4">
                  <c:v>299</c:v>
                </c:pt>
                <c:pt idx="5">
                  <c:v>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08-42FA-A58A-EAF6FEA9180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Data_Newbs!$T$6</c:f>
              <c:numCache>
                <c:formatCode>0</c:formatCode>
                <c:ptCount val="1"/>
                <c:pt idx="0">
                  <c:v>424.19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508-42FA-A58A-EAF6FEA9180B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Data_Newbs!$M$6:$R$6</c:f>
              <c:numCache>
                <c:formatCode>0</c:formatCode>
                <c:ptCount val="6"/>
                <c:pt idx="0">
                  <c:v>292</c:v>
                </c:pt>
                <c:pt idx="1">
                  <c:v>235</c:v>
                </c:pt>
                <c:pt idx="2">
                  <c:v>333</c:v>
                </c:pt>
                <c:pt idx="3">
                  <c:v>245</c:v>
                </c:pt>
                <c:pt idx="4">
                  <c:v>254</c:v>
                </c:pt>
                <c:pt idx="5">
                  <c:v>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08-42FA-A58A-EAF6FEA918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Data_VSC_Boat!$D$6:$I$6</c:f>
              <c:numCache>
                <c:formatCode>0</c:formatCode>
                <c:ptCount val="6"/>
                <c:pt idx="0">
                  <c:v>10037</c:v>
                </c:pt>
                <c:pt idx="1">
                  <c:v>11502</c:v>
                </c:pt>
                <c:pt idx="2">
                  <c:v>12886</c:v>
                </c:pt>
                <c:pt idx="3">
                  <c:v>12346</c:v>
                </c:pt>
                <c:pt idx="4">
                  <c:v>11895</c:v>
                </c:pt>
                <c:pt idx="5">
                  <c:v>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30-4A5C-8976-09228732D3F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Data_VSC_Boat!$T$6</c:f>
              <c:numCache>
                <c:formatCode>0</c:formatCode>
                <c:ptCount val="1"/>
                <c:pt idx="0">
                  <c:v>13015.86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B30-4A5C-8976-09228732D3FA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Data_VSC_Boat!$M$6:$R$6</c:f>
              <c:numCache>
                <c:formatCode>0</c:formatCode>
                <c:ptCount val="6"/>
                <c:pt idx="0">
                  <c:v>8932</c:v>
                </c:pt>
                <c:pt idx="1">
                  <c:v>10523</c:v>
                </c:pt>
                <c:pt idx="2">
                  <c:v>11891</c:v>
                </c:pt>
                <c:pt idx="3">
                  <c:v>11545</c:v>
                </c:pt>
                <c:pt idx="4">
                  <c:v>11063</c:v>
                </c:pt>
                <c:pt idx="5">
                  <c:v>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30-4A5C-8976-09228732D3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Data_VSC_Paddlecraft!$D$6:$I$6</c:f>
              <c:numCache>
                <c:formatCode>0</c:formatCode>
                <c:ptCount val="6"/>
                <c:pt idx="0">
                  <c:v>5278</c:v>
                </c:pt>
                <c:pt idx="1">
                  <c:v>6994</c:v>
                </c:pt>
                <c:pt idx="2">
                  <c:v>7298</c:v>
                </c:pt>
                <c:pt idx="3">
                  <c:v>6533</c:v>
                </c:pt>
                <c:pt idx="4">
                  <c:v>7255</c:v>
                </c:pt>
                <c:pt idx="5">
                  <c:v>5301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64-4190-88D9-905A4F56A5D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Data_VSC_Paddlecraft!$T$6</c:f>
              <c:numCache>
                <c:formatCode>0</c:formatCode>
                <c:ptCount val="1"/>
                <c:pt idx="0">
                  <c:v>7371.9800000000005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264-4190-88D9-905A4F56A5D4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Data_VSC_Paddlecraft!$M$6:$R$6</c:f>
              <c:numCache>
                <c:formatCode>0</c:formatCode>
                <c:ptCount val="6"/>
                <c:pt idx="0">
                  <c:v>4361</c:v>
                </c:pt>
                <c:pt idx="1">
                  <c:v>6482</c:v>
                </c:pt>
                <c:pt idx="2">
                  <c:v>6776</c:v>
                </c:pt>
                <c:pt idx="3">
                  <c:v>5775</c:v>
                </c:pt>
                <c:pt idx="4">
                  <c:v>6880</c:v>
                </c:pt>
                <c:pt idx="5">
                  <c:v>5301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64-4190-88D9-905A4F56A5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Data_Visits!$D$6:$I$6</c:f>
              <c:numCache>
                <c:formatCode>0</c:formatCode>
                <c:ptCount val="6"/>
                <c:pt idx="0">
                  <c:v>17604</c:v>
                </c:pt>
                <c:pt idx="1">
                  <c:v>17109</c:v>
                </c:pt>
                <c:pt idx="2">
                  <c:v>16273</c:v>
                </c:pt>
                <c:pt idx="3">
                  <c:v>16678</c:v>
                </c:pt>
                <c:pt idx="4">
                  <c:v>14874</c:v>
                </c:pt>
                <c:pt idx="5">
                  <c:v>10282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BB-45D8-92DC-328EEB4B898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Data_Visits!$T$6</c:f>
              <c:numCache>
                <c:formatCode>0</c:formatCode>
                <c:ptCount val="1"/>
                <c:pt idx="0">
                  <c:v>17781.04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2BB-45D8-92DC-328EEB4B8989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Data_Visits!$M$6:$R$6</c:f>
              <c:numCache>
                <c:formatCode>0</c:formatCode>
                <c:ptCount val="6"/>
                <c:pt idx="0">
                  <c:v>13282</c:v>
                </c:pt>
                <c:pt idx="1">
                  <c:v>13445</c:v>
                </c:pt>
                <c:pt idx="2">
                  <c:v>12856</c:v>
                </c:pt>
                <c:pt idx="3">
                  <c:v>12758</c:v>
                </c:pt>
                <c:pt idx="4">
                  <c:v>11685</c:v>
                </c:pt>
                <c:pt idx="5">
                  <c:v>10282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BB-45D8-92DC-328EEB4B8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Data_PE!$D$6:$I$6</c:f>
              <c:numCache>
                <c:formatCode>0</c:formatCode>
                <c:ptCount val="6"/>
                <c:pt idx="0">
                  <c:v>5742</c:v>
                </c:pt>
                <c:pt idx="1">
                  <c:v>6543</c:v>
                </c:pt>
                <c:pt idx="2">
                  <c:v>8291</c:v>
                </c:pt>
                <c:pt idx="3">
                  <c:v>9511</c:v>
                </c:pt>
                <c:pt idx="4">
                  <c:v>8745</c:v>
                </c:pt>
                <c:pt idx="5">
                  <c:v>6126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43-4C8B-B4CD-070160D5303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Data_PE!$T$6</c:f>
              <c:numCache>
                <c:formatCode>0</c:formatCode>
                <c:ptCount val="1"/>
                <c:pt idx="0">
                  <c:v>9607.11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243-4C8B-B4CD-070160D5303E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Data_PE!$M$6:$R$6</c:f>
              <c:numCache>
                <c:formatCode>0</c:formatCode>
                <c:ptCount val="6"/>
                <c:pt idx="0">
                  <c:v>4439</c:v>
                </c:pt>
                <c:pt idx="1">
                  <c:v>5559</c:v>
                </c:pt>
                <c:pt idx="2">
                  <c:v>6793</c:v>
                </c:pt>
                <c:pt idx="3">
                  <c:v>8128</c:v>
                </c:pt>
                <c:pt idx="4">
                  <c:v>7016</c:v>
                </c:pt>
                <c:pt idx="5">
                  <c:v>6126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43-4C8B-B4CD-070160D530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Data_Boat!$D$6:$I$6</c:f>
              <c:numCache>
                <c:formatCode>0</c:formatCode>
                <c:ptCount val="6"/>
                <c:pt idx="0">
                  <c:v>4844.6099999999997</c:v>
                </c:pt>
                <c:pt idx="1">
                  <c:v>4158.6099999999988</c:v>
                </c:pt>
                <c:pt idx="2">
                  <c:v>4508.3100000000004</c:v>
                </c:pt>
                <c:pt idx="3">
                  <c:v>4558.43</c:v>
                </c:pt>
                <c:pt idx="4">
                  <c:v>4046.0600000000004</c:v>
                </c:pt>
                <c:pt idx="5">
                  <c:v>3699.5500000000006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0A-48F9-ADA6-E9F505F4B18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Data_Boat!$T$6</c:f>
              <c:numCache>
                <c:formatCode>0</c:formatCode>
                <c:ptCount val="1"/>
                <c:pt idx="0">
                  <c:v>4894.0560999999998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F0A-48F9-ADA6-E9F505F4B181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Data_Boat!$M$6:$R$6</c:f>
              <c:numCache>
                <c:formatCode>0</c:formatCode>
                <c:ptCount val="6"/>
                <c:pt idx="0">
                  <c:v>4309.3300000000008</c:v>
                </c:pt>
                <c:pt idx="1">
                  <c:v>3308.4399999999996</c:v>
                </c:pt>
                <c:pt idx="2">
                  <c:v>3529.3199999999997</c:v>
                </c:pt>
                <c:pt idx="3">
                  <c:v>3781.86</c:v>
                </c:pt>
                <c:pt idx="4">
                  <c:v>3441.3800000000006</c:v>
                </c:pt>
                <c:pt idx="5">
                  <c:v>3699.5500000000006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F0A-48F9-ADA6-E9F505F4B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Data_Misc!$D$6:$I$6</c:f>
              <c:numCache>
                <c:formatCode>0</c:formatCode>
                <c:ptCount val="6"/>
                <c:pt idx="0">
                  <c:v>1184.7</c:v>
                </c:pt>
                <c:pt idx="1">
                  <c:v>1065.2699999999998</c:v>
                </c:pt>
                <c:pt idx="2">
                  <c:v>1104.4200000000003</c:v>
                </c:pt>
                <c:pt idx="3">
                  <c:v>843.47</c:v>
                </c:pt>
                <c:pt idx="4">
                  <c:v>615.85</c:v>
                </c:pt>
                <c:pt idx="5">
                  <c:v>567.2299999999999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58-4A3D-8F1A-1BC03C3AC81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Data_Misc!$T$6</c:f>
              <c:numCache>
                <c:formatCode>0</c:formatCode>
                <c:ptCount val="1"/>
                <c:pt idx="0">
                  <c:v>1197.547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458-4A3D-8F1A-1BC03C3AC81A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Data_Misc!$M$6:$R$6</c:f>
              <c:numCache>
                <c:formatCode>0</c:formatCode>
                <c:ptCount val="6"/>
                <c:pt idx="0">
                  <c:v>981.77999999999986</c:v>
                </c:pt>
                <c:pt idx="1">
                  <c:v>832.39</c:v>
                </c:pt>
                <c:pt idx="2">
                  <c:v>980.07999999999993</c:v>
                </c:pt>
                <c:pt idx="3">
                  <c:v>643.98</c:v>
                </c:pt>
                <c:pt idx="4">
                  <c:v>541.92000000000007</c:v>
                </c:pt>
                <c:pt idx="5">
                  <c:v>567.2299999999999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58-4A3D-8F1A-1BC03C3AC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Data_Misc!$D$46:$I$46</c:f>
              <c:numCache>
                <c:formatCode>0</c:formatCode>
                <c:ptCount val="6"/>
                <c:pt idx="0">
                  <c:v>10492.439999999997</c:v>
                </c:pt>
                <c:pt idx="1">
                  <c:v>13279.130000000001</c:v>
                </c:pt>
                <c:pt idx="2">
                  <c:v>10591.079999999998</c:v>
                </c:pt>
                <c:pt idx="3">
                  <c:v>9259.68</c:v>
                </c:pt>
                <c:pt idx="4">
                  <c:v>6314.7399999999989</c:v>
                </c:pt>
                <c:pt idx="5">
                  <c:v>3876.1499999999996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1E-4DEF-90FE-75FC7872ED0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Data_Misc!$T$46</c:f>
              <c:numCache>
                <c:formatCode>0</c:formatCode>
                <c:ptCount val="1"/>
                <c:pt idx="0">
                  <c:v>13412.921300000002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81E-4DEF-90FE-75FC7872ED03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Data_Misc!$M$46:$R$46</c:f>
              <c:numCache>
                <c:formatCode>0</c:formatCode>
                <c:ptCount val="6"/>
                <c:pt idx="0">
                  <c:v>8306.56</c:v>
                </c:pt>
                <c:pt idx="1">
                  <c:v>10966.960000000001</c:v>
                </c:pt>
                <c:pt idx="2">
                  <c:v>8421.59</c:v>
                </c:pt>
                <c:pt idx="3">
                  <c:v>7739.1600000000008</c:v>
                </c:pt>
                <c:pt idx="4">
                  <c:v>5202.7</c:v>
                </c:pt>
                <c:pt idx="5">
                  <c:v>3876.1499999999996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81E-4DEF-90FE-75FC7872ED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Data_Misc!$D$26:$I$26</c:f>
              <c:numCache>
                <c:formatCode>0</c:formatCode>
                <c:ptCount val="6"/>
                <c:pt idx="0">
                  <c:v>1005</c:v>
                </c:pt>
                <c:pt idx="1">
                  <c:v>383</c:v>
                </c:pt>
                <c:pt idx="2">
                  <c:v>439</c:v>
                </c:pt>
                <c:pt idx="3">
                  <c:v>932</c:v>
                </c:pt>
                <c:pt idx="4">
                  <c:v>369</c:v>
                </c:pt>
                <c:pt idx="5">
                  <c:v>1311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B0-4E1F-B195-9DBB506CCAD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Data_Misc!$T$26</c:f>
              <c:numCache>
                <c:formatCode>0</c:formatCode>
                <c:ptCount val="1"/>
                <c:pt idx="0">
                  <c:v>1325.11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1B0-4E1F-B195-9DBB506CCADF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Data_Misc!$M$26:$R$26</c:f>
              <c:numCache>
                <c:formatCode>0</c:formatCode>
                <c:ptCount val="6"/>
                <c:pt idx="0">
                  <c:v>992</c:v>
                </c:pt>
                <c:pt idx="1">
                  <c:v>300</c:v>
                </c:pt>
                <c:pt idx="2">
                  <c:v>321</c:v>
                </c:pt>
                <c:pt idx="3">
                  <c:v>637</c:v>
                </c:pt>
                <c:pt idx="4">
                  <c:v>268</c:v>
                </c:pt>
                <c:pt idx="5">
                  <c:v>1311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B0-4E1F-B195-9DBB506CCA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Data_Misc!$D$246:$I$246</c:f>
              <c:numCache>
                <c:formatCode>0</c:formatCode>
                <c:ptCount val="6"/>
                <c:pt idx="0">
                  <c:v>3795.71</c:v>
                </c:pt>
                <c:pt idx="1">
                  <c:v>3493.6000000000004</c:v>
                </c:pt>
                <c:pt idx="2">
                  <c:v>3410.25</c:v>
                </c:pt>
                <c:pt idx="3">
                  <c:v>3565</c:v>
                </c:pt>
                <c:pt idx="4">
                  <c:v>5433.5</c:v>
                </c:pt>
                <c:pt idx="5">
                  <c:v>3597.95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55-4BA4-A5F3-257BAE2BA56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Data_Misc!$T$246</c:f>
              <c:numCache>
                <c:formatCode>0</c:formatCode>
                <c:ptCount val="1"/>
                <c:pt idx="0">
                  <c:v>5488.835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A55-4BA4-A5F3-257BAE2BA569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Data_Misc!$M$246:$R$246</c:f>
              <c:numCache>
                <c:formatCode>0</c:formatCode>
                <c:ptCount val="6"/>
                <c:pt idx="0">
                  <c:v>3239.9599999999996</c:v>
                </c:pt>
                <c:pt idx="1">
                  <c:v>2790.6800000000003</c:v>
                </c:pt>
                <c:pt idx="2">
                  <c:v>2513.1999999999998</c:v>
                </c:pt>
                <c:pt idx="3">
                  <c:v>2715.5</c:v>
                </c:pt>
                <c:pt idx="4">
                  <c:v>4036.25</c:v>
                </c:pt>
                <c:pt idx="5">
                  <c:v>3597.95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55-4BA4-A5F3-257BAE2BA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Data_MT!$D$6:$I$6</c:f>
              <c:numCache>
                <c:formatCode>0</c:formatCode>
                <c:ptCount val="6"/>
                <c:pt idx="0">
                  <c:v>3859.3399999999997</c:v>
                </c:pt>
                <c:pt idx="1">
                  <c:v>3469.4400000000005</c:v>
                </c:pt>
                <c:pt idx="2">
                  <c:v>3906.7800000000007</c:v>
                </c:pt>
                <c:pt idx="3">
                  <c:v>3915.34</c:v>
                </c:pt>
                <c:pt idx="4">
                  <c:v>3722.08</c:v>
                </c:pt>
                <c:pt idx="5">
                  <c:v>2817.54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60-446A-81BF-BB06D43EB3B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Data_MT!$T$6</c:f>
              <c:numCache>
                <c:formatCode>0</c:formatCode>
                <c:ptCount val="1"/>
                <c:pt idx="0">
                  <c:v>3955.4934000000003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B60-446A-81BF-BB06D43EB3B6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Data_MT!$M$6:$R$6</c:f>
              <c:numCache>
                <c:formatCode>0</c:formatCode>
                <c:ptCount val="6"/>
                <c:pt idx="0">
                  <c:v>3167.82</c:v>
                </c:pt>
                <c:pt idx="1">
                  <c:v>2875.8000000000006</c:v>
                </c:pt>
                <c:pt idx="2">
                  <c:v>3138.9600000000005</c:v>
                </c:pt>
                <c:pt idx="3">
                  <c:v>3378.6299999999997</c:v>
                </c:pt>
                <c:pt idx="4">
                  <c:v>3079.9500000000007</c:v>
                </c:pt>
                <c:pt idx="5">
                  <c:v>2817.54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60-446A-81BF-BB06D43EB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Data_Misc!$D$66:$I$66</c:f>
              <c:numCache>
                <c:formatCode>0</c:formatCode>
                <c:ptCount val="6"/>
                <c:pt idx="0">
                  <c:v>11947.449999999999</c:v>
                </c:pt>
                <c:pt idx="1">
                  <c:v>18839.420000000002</c:v>
                </c:pt>
                <c:pt idx="2">
                  <c:v>19230.98</c:v>
                </c:pt>
                <c:pt idx="3">
                  <c:v>19760.13</c:v>
                </c:pt>
                <c:pt idx="4">
                  <c:v>24103.329999999998</c:v>
                </c:pt>
                <c:pt idx="5">
                  <c:v>15452.86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76-4108-84C7-D072B021874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Data_Misc!$T$66</c:f>
              <c:numCache>
                <c:formatCode>0</c:formatCode>
                <c:ptCount val="1"/>
                <c:pt idx="0">
                  <c:v>24345.363299999997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176-4108-84C7-D072B021874F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Data_Misc!$M$66:$R$66</c:f>
              <c:numCache>
                <c:formatCode>0</c:formatCode>
                <c:ptCount val="6"/>
                <c:pt idx="0">
                  <c:v>8746.3100000000013</c:v>
                </c:pt>
                <c:pt idx="1">
                  <c:v>15030.769999999999</c:v>
                </c:pt>
                <c:pt idx="2">
                  <c:v>15369.970000000001</c:v>
                </c:pt>
                <c:pt idx="3">
                  <c:v>15922.349999999999</c:v>
                </c:pt>
                <c:pt idx="4">
                  <c:v>19044.169999999995</c:v>
                </c:pt>
                <c:pt idx="5">
                  <c:v>15452.86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76-4108-84C7-D072B02187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Data_Misc!$D$86:$I$86</c:f>
              <c:numCache>
                <c:formatCode>0</c:formatCode>
                <c:ptCount val="6"/>
                <c:pt idx="0">
                  <c:v>4966.4900000000007</c:v>
                </c:pt>
                <c:pt idx="1">
                  <c:v>3785.32</c:v>
                </c:pt>
                <c:pt idx="2">
                  <c:v>3901.9</c:v>
                </c:pt>
                <c:pt idx="3">
                  <c:v>4149.55</c:v>
                </c:pt>
                <c:pt idx="4">
                  <c:v>4553.8</c:v>
                </c:pt>
                <c:pt idx="5">
                  <c:v>2024.6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ED-4BC8-8682-5AFA0689363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Data_Misc!$T$86</c:f>
              <c:numCache>
                <c:formatCode>0</c:formatCode>
                <c:ptCount val="1"/>
                <c:pt idx="0">
                  <c:v>5017.1549000000005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6ED-4BC8-8682-5AFA0689363E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Data_Misc!$M$86:$R$86</c:f>
              <c:numCache>
                <c:formatCode>0</c:formatCode>
                <c:ptCount val="6"/>
                <c:pt idx="0">
                  <c:v>3691.0000000000005</c:v>
                </c:pt>
                <c:pt idx="1">
                  <c:v>3135.27</c:v>
                </c:pt>
                <c:pt idx="2">
                  <c:v>2777.6499999999996</c:v>
                </c:pt>
                <c:pt idx="3">
                  <c:v>3386.5</c:v>
                </c:pt>
                <c:pt idx="4">
                  <c:v>4071.55</c:v>
                </c:pt>
                <c:pt idx="5">
                  <c:v>2024.6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ED-4BC8-8682-5AFA068936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Data_Misc!$D$106:$I$106</c:f>
              <c:numCache>
                <c:formatCode>0</c:formatCode>
                <c:ptCount val="6"/>
                <c:pt idx="0">
                  <c:v>13072.440000000002</c:v>
                </c:pt>
                <c:pt idx="1">
                  <c:v>15090.87</c:v>
                </c:pt>
                <c:pt idx="2">
                  <c:v>15035.529999999999</c:v>
                </c:pt>
                <c:pt idx="3">
                  <c:v>14796.95</c:v>
                </c:pt>
                <c:pt idx="4">
                  <c:v>16877.379999999997</c:v>
                </c:pt>
                <c:pt idx="5">
                  <c:v>11326.480000000001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8B-4368-9EC9-6356DBA3CDC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Data_Misc!$T$106</c:f>
              <c:numCache>
                <c:formatCode>0</c:formatCode>
                <c:ptCount val="1"/>
                <c:pt idx="0">
                  <c:v>17047.153799999996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78B-4368-9EC9-6356DBA3CDCF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Data_Misc!$M$106:$R$106</c:f>
              <c:numCache>
                <c:formatCode>0</c:formatCode>
                <c:ptCount val="6"/>
                <c:pt idx="0">
                  <c:v>10348.600000000002</c:v>
                </c:pt>
                <c:pt idx="1">
                  <c:v>11195.8</c:v>
                </c:pt>
                <c:pt idx="2">
                  <c:v>11294.8</c:v>
                </c:pt>
                <c:pt idx="3">
                  <c:v>11173.18</c:v>
                </c:pt>
                <c:pt idx="4">
                  <c:v>12762.079999999998</c:v>
                </c:pt>
                <c:pt idx="5">
                  <c:v>11326.480000000001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8B-4368-9EC9-6356DBA3C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Data_Misc!$D$126:$I$126</c:f>
              <c:numCache>
                <c:formatCode>0</c:formatCode>
                <c:ptCount val="6"/>
                <c:pt idx="0">
                  <c:v>2576</c:v>
                </c:pt>
                <c:pt idx="1">
                  <c:v>2948.5</c:v>
                </c:pt>
                <c:pt idx="2">
                  <c:v>5315.7</c:v>
                </c:pt>
                <c:pt idx="3">
                  <c:v>6605.8799999999992</c:v>
                </c:pt>
                <c:pt idx="4">
                  <c:v>6452.75</c:v>
                </c:pt>
                <c:pt idx="5">
                  <c:v>4874.24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4F-4B39-B718-47D21261B5D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Data_Misc!$T$126</c:f>
              <c:numCache>
                <c:formatCode>0</c:formatCode>
                <c:ptCount val="1"/>
                <c:pt idx="0">
                  <c:v>6672.938799999999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E4F-4B39-B718-47D21261B5D2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Data_Misc!$M$126:$R$126</c:f>
              <c:numCache>
                <c:formatCode>0</c:formatCode>
                <c:ptCount val="6"/>
                <c:pt idx="0">
                  <c:v>2032</c:v>
                </c:pt>
                <c:pt idx="1">
                  <c:v>2223.5</c:v>
                </c:pt>
                <c:pt idx="2">
                  <c:v>4380.45</c:v>
                </c:pt>
                <c:pt idx="3">
                  <c:v>5652.98</c:v>
                </c:pt>
                <c:pt idx="4">
                  <c:v>5536.3799999999992</c:v>
                </c:pt>
                <c:pt idx="5">
                  <c:v>4874.24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4F-4B39-B718-47D21261B5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Data_Misc!$D$146:$I$146</c:f>
              <c:numCache>
                <c:formatCode>0</c:formatCode>
                <c:ptCount val="6"/>
                <c:pt idx="0">
                  <c:v>7175.74</c:v>
                </c:pt>
                <c:pt idx="1">
                  <c:v>10060.040000000001</c:v>
                </c:pt>
                <c:pt idx="2">
                  <c:v>11450.59</c:v>
                </c:pt>
                <c:pt idx="3">
                  <c:v>7094.35</c:v>
                </c:pt>
                <c:pt idx="4">
                  <c:v>6834.15</c:v>
                </c:pt>
                <c:pt idx="5">
                  <c:v>5564.72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5E-4CAB-BD56-4D4AAFD63BF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Data_Misc!$T$146</c:f>
              <c:numCache>
                <c:formatCode>0</c:formatCode>
                <c:ptCount val="1"/>
                <c:pt idx="0">
                  <c:v>11566.0959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15E-4CAB-BD56-4D4AAFD63BF9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Data_Misc!$M$146:$R$146</c:f>
              <c:numCache>
                <c:formatCode>0</c:formatCode>
                <c:ptCount val="6"/>
                <c:pt idx="0">
                  <c:v>4851.99</c:v>
                </c:pt>
                <c:pt idx="1">
                  <c:v>8752.2999999999993</c:v>
                </c:pt>
                <c:pt idx="2">
                  <c:v>8983.3700000000008</c:v>
                </c:pt>
                <c:pt idx="3">
                  <c:v>5326.1</c:v>
                </c:pt>
                <c:pt idx="4">
                  <c:v>5170.8</c:v>
                </c:pt>
                <c:pt idx="5">
                  <c:v>5564.72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5E-4CAB-BD56-4D4AAFD63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Data_Misc!$D$186:$I$186</c:f>
              <c:numCache>
                <c:formatCode>0</c:formatCode>
                <c:ptCount val="6"/>
                <c:pt idx="0">
                  <c:v>319.25</c:v>
                </c:pt>
                <c:pt idx="1">
                  <c:v>2597.25</c:v>
                </c:pt>
                <c:pt idx="2">
                  <c:v>2011</c:v>
                </c:pt>
                <c:pt idx="3">
                  <c:v>308.61</c:v>
                </c:pt>
                <c:pt idx="4">
                  <c:v>1338.63</c:v>
                </c:pt>
                <c:pt idx="5">
                  <c:v>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62-46A4-98D1-C49FDAA9B0A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Data_Misc!$T$186</c:f>
              <c:numCache>
                <c:formatCode>0</c:formatCode>
                <c:ptCount val="1"/>
                <c:pt idx="0">
                  <c:v>2624.2224999999999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762-46A4-98D1-C49FDAA9B0A0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Data_Misc!$M$186:$R$186</c:f>
              <c:numCache>
                <c:formatCode>0</c:formatCode>
                <c:ptCount val="6"/>
                <c:pt idx="0">
                  <c:v>282</c:v>
                </c:pt>
                <c:pt idx="1">
                  <c:v>2534.25</c:v>
                </c:pt>
                <c:pt idx="2">
                  <c:v>1957.5</c:v>
                </c:pt>
                <c:pt idx="3">
                  <c:v>181.61</c:v>
                </c:pt>
                <c:pt idx="4">
                  <c:v>1075.6300000000001</c:v>
                </c:pt>
                <c:pt idx="5">
                  <c:v>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62-46A4-98D1-C49FDAA9B0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Data_Misc!$D$206:$I$206</c:f>
              <c:numCache>
                <c:formatCode>0</c:formatCode>
                <c:ptCount val="6"/>
                <c:pt idx="0">
                  <c:v>3459.77</c:v>
                </c:pt>
                <c:pt idx="1">
                  <c:v>4447.07</c:v>
                </c:pt>
                <c:pt idx="2">
                  <c:v>4449.68</c:v>
                </c:pt>
                <c:pt idx="3">
                  <c:v>3260.33</c:v>
                </c:pt>
                <c:pt idx="4">
                  <c:v>3680.3500000000004</c:v>
                </c:pt>
                <c:pt idx="5">
                  <c:v>1778.37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41-49F2-8749-B7D928507DD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Data_Misc!$T$206</c:f>
              <c:numCache>
                <c:formatCode>0</c:formatCode>
                <c:ptCount val="1"/>
                <c:pt idx="0">
                  <c:v>4495.1768000000002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F41-49F2-8749-B7D928507DD9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Data_Misc!$M$206:$R$206</c:f>
              <c:numCache>
                <c:formatCode>0</c:formatCode>
                <c:ptCount val="6"/>
                <c:pt idx="0">
                  <c:v>2637.33</c:v>
                </c:pt>
                <c:pt idx="1">
                  <c:v>3435.0699999999997</c:v>
                </c:pt>
                <c:pt idx="2">
                  <c:v>3578.75</c:v>
                </c:pt>
                <c:pt idx="3">
                  <c:v>2634.63</c:v>
                </c:pt>
                <c:pt idx="4">
                  <c:v>2674.3500000000004</c:v>
                </c:pt>
                <c:pt idx="5">
                  <c:v>1778.37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41-49F2-8749-B7D928507D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Data_Misc!$D$166:$I$166</c:f>
              <c:numCache>
                <c:formatCode>0</c:formatCode>
                <c:ptCount val="6"/>
                <c:pt idx="0">
                  <c:v>2661.25</c:v>
                </c:pt>
                <c:pt idx="1">
                  <c:v>2629.5</c:v>
                </c:pt>
                <c:pt idx="2">
                  <c:v>2362.5</c:v>
                </c:pt>
                <c:pt idx="3">
                  <c:v>3240.41</c:v>
                </c:pt>
                <c:pt idx="4">
                  <c:v>3987.12</c:v>
                </c:pt>
                <c:pt idx="5">
                  <c:v>2094.6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A9-48A2-8728-BA42CEE7FF7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Data_Misc!$T$166</c:f>
              <c:numCache>
                <c:formatCode>0</c:formatCode>
                <c:ptCount val="1"/>
                <c:pt idx="0">
                  <c:v>4027.9911999999999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5A9-48A2-8728-BA42CEE7FF75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Data_Misc!$M$166:$R$166</c:f>
              <c:numCache>
                <c:formatCode>0</c:formatCode>
                <c:ptCount val="6"/>
                <c:pt idx="0">
                  <c:v>2396.75</c:v>
                </c:pt>
                <c:pt idx="1">
                  <c:v>2131.5</c:v>
                </c:pt>
                <c:pt idx="2">
                  <c:v>2070</c:v>
                </c:pt>
                <c:pt idx="3">
                  <c:v>2831.66</c:v>
                </c:pt>
                <c:pt idx="4">
                  <c:v>2967.67</c:v>
                </c:pt>
                <c:pt idx="5">
                  <c:v>2094.6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A9-48A2-8728-BA42CEE7FF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AB-45D7-8E54-160A1E9AC8C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Data_Facilities!$D$6:$I$6</c:f>
              <c:numCache>
                <c:formatCode>0</c:formatCode>
                <c:ptCount val="6"/>
                <c:pt idx="0">
                  <c:v>32</c:v>
                </c:pt>
                <c:pt idx="1">
                  <c:v>32</c:v>
                </c:pt>
                <c:pt idx="2">
                  <c:v>33</c:v>
                </c:pt>
                <c:pt idx="3">
                  <c:v>34</c:v>
                </c:pt>
                <c:pt idx="4">
                  <c:v>29</c:v>
                </c:pt>
                <c:pt idx="5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AB-45D7-8E54-160A1E9AC8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778-4011-9A20-926A09A3F72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Data_Facilities!$D$26:$I$26</c:f>
              <c:numCache>
                <c:formatCode>0</c:formatCode>
                <c:ptCount val="6"/>
                <c:pt idx="0">
                  <c:v>140</c:v>
                </c:pt>
                <c:pt idx="1">
                  <c:v>114</c:v>
                </c:pt>
                <c:pt idx="2">
                  <c:v>120</c:v>
                </c:pt>
                <c:pt idx="3">
                  <c:v>116</c:v>
                </c:pt>
                <c:pt idx="4">
                  <c:v>113</c:v>
                </c:pt>
                <c:pt idx="5">
                  <c:v>108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78-4011-9A20-926A09A3F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Data_Misc!$D$226:$I$226</c:f>
              <c:numCache>
                <c:formatCode>0</c:formatCode>
                <c:ptCount val="6"/>
                <c:pt idx="0">
                  <c:v>1038.44</c:v>
                </c:pt>
                <c:pt idx="1">
                  <c:v>1302.8200000000002</c:v>
                </c:pt>
                <c:pt idx="2">
                  <c:v>1815.73</c:v>
                </c:pt>
                <c:pt idx="3">
                  <c:v>1303.1099999999999</c:v>
                </c:pt>
                <c:pt idx="4">
                  <c:v>2143.6400000000003</c:v>
                </c:pt>
                <c:pt idx="5">
                  <c:v>1112.76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8F-40F6-B324-F3E17BAC267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Data_Misc!$T$226</c:f>
              <c:numCache>
                <c:formatCode>0</c:formatCode>
                <c:ptCount val="1"/>
                <c:pt idx="0">
                  <c:v>2166.0764000000004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98F-40F6-B324-F3E17BAC2674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Data_Misc!$M$226:$R$226</c:f>
              <c:numCache>
                <c:formatCode>0</c:formatCode>
                <c:ptCount val="6"/>
                <c:pt idx="0">
                  <c:v>700.59</c:v>
                </c:pt>
                <c:pt idx="1">
                  <c:v>913.15</c:v>
                </c:pt>
                <c:pt idx="2">
                  <c:v>1502.88</c:v>
                </c:pt>
                <c:pt idx="3">
                  <c:v>1013.71</c:v>
                </c:pt>
                <c:pt idx="4">
                  <c:v>1862.5500000000002</c:v>
                </c:pt>
                <c:pt idx="5">
                  <c:v>1112.76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8F-40F6-B324-F3E17BAC2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75E-46AC-ACDB-A68036FF516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Data_Facilities!$D$86:$I$86</c:f>
              <c:numCache>
                <c:formatCode>0</c:formatCode>
                <c:ptCount val="6"/>
                <c:pt idx="0">
                  <c:v>1</c:v>
                </c:pt>
                <c:pt idx="1">
                  <c:v>0</c:v>
                </c:pt>
                <c:pt idx="2">
                  <c:v>8</c:v>
                </c:pt>
                <c:pt idx="3">
                  <c:v>7</c:v>
                </c:pt>
                <c:pt idx="4">
                  <c:v>4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75E-46AC-ACDB-A68036FF51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E30-493E-99F2-2F2DE4E4B23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Data_Facilities!$D$66:$I$66</c:f>
              <c:numCache>
                <c:formatCode>0</c:formatCode>
                <c:ptCount val="6"/>
                <c:pt idx="0">
                  <c:v>12</c:v>
                </c:pt>
                <c:pt idx="1">
                  <c:v>7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30-493E-99F2-2F2DE4E4B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E9E-4517-A3B1-6A80BE055F9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Data_Facilities!$D$46:$I$46</c:f>
              <c:numCache>
                <c:formatCode>0</c:formatCode>
                <c:ptCount val="6"/>
                <c:pt idx="0">
                  <c:v>163</c:v>
                </c:pt>
                <c:pt idx="1">
                  <c:v>128</c:v>
                </c:pt>
                <c:pt idx="2">
                  <c:v>137</c:v>
                </c:pt>
                <c:pt idx="3">
                  <c:v>118</c:v>
                </c:pt>
                <c:pt idx="4">
                  <c:v>126</c:v>
                </c:pt>
                <c:pt idx="5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E9E-4517-A3B1-6A80BE055F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Data_Misc!$D$266:$I$266</c:f>
              <c:numCache>
                <c:formatCode>0</c:formatCode>
                <c:ptCount val="6"/>
                <c:pt idx="0">
                  <c:v>363</c:v>
                </c:pt>
                <c:pt idx="1">
                  <c:v>385</c:v>
                </c:pt>
                <c:pt idx="2">
                  <c:v>368</c:v>
                </c:pt>
                <c:pt idx="3">
                  <c:v>383</c:v>
                </c:pt>
                <c:pt idx="4">
                  <c:v>366</c:v>
                </c:pt>
                <c:pt idx="5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C3-4CA2-B402-BEFC1280DE53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Data_Misc!$M$266:$R$266</c:f>
              <c:numCache>
                <c:formatCode>0</c:formatCode>
                <c:ptCount val="6"/>
                <c:pt idx="0">
                  <c:v>141</c:v>
                </c:pt>
                <c:pt idx="1">
                  <c:v>139</c:v>
                </c:pt>
                <c:pt idx="2">
                  <c:v>142</c:v>
                </c:pt>
                <c:pt idx="3">
                  <c:v>172</c:v>
                </c:pt>
                <c:pt idx="4">
                  <c:v>124</c:v>
                </c:pt>
                <c:pt idx="5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C3-4CA2-B402-BEFC1280DE53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Data_Newbs!$T$6</c:f>
              <c:numCache>
                <c:formatCode>0</c:formatCode>
                <c:ptCount val="1"/>
                <c:pt idx="0">
                  <c:v>424.19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C3-4CA2-B402-BEFC1280DE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D2D-412E-81E9-D6D71DDF31C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Data_Membership!$D$7:$I$7</c:f>
              <c:numCache>
                <c:formatCode>0</c:formatCode>
                <c:ptCount val="6"/>
                <c:pt idx="0">
                  <c:v>1303</c:v>
                </c:pt>
                <c:pt idx="1">
                  <c:v>1245</c:v>
                </c:pt>
                <c:pt idx="2">
                  <c:v>1196</c:v>
                </c:pt>
                <c:pt idx="3">
                  <c:v>1210</c:v>
                </c:pt>
                <c:pt idx="4">
                  <c:v>1161</c:v>
                </c:pt>
                <c:pt idx="5">
                  <c:v>1148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2D-412E-81E9-D6D71DDF31C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Data_Membership!$K$7</c:f>
              <c:numCache>
                <c:formatCode>0</c:formatCode>
                <c:ptCount val="1"/>
                <c:pt idx="0">
                  <c:v>1317.03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D2D-412E-81E9-D6D71DDF31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Data_Newbs!$D$7:$I$7</c:f>
              <c:numCache>
                <c:formatCode>0</c:formatCode>
                <c:ptCount val="6"/>
                <c:pt idx="0">
                  <c:v>133</c:v>
                </c:pt>
                <c:pt idx="1">
                  <c:v>103</c:v>
                </c:pt>
                <c:pt idx="2">
                  <c:v>112</c:v>
                </c:pt>
                <c:pt idx="3">
                  <c:v>125</c:v>
                </c:pt>
                <c:pt idx="4">
                  <c:v>123</c:v>
                </c:pt>
                <c:pt idx="5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3D-474E-82FE-23D43833154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Data_Newbs!$T$7</c:f>
              <c:numCache>
                <c:formatCode>0</c:formatCode>
                <c:ptCount val="1"/>
                <c:pt idx="0">
                  <c:v>142.4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83D-474E-82FE-23D438331541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Data_Newbs!$M$7:$R$7</c:f>
              <c:numCache>
                <c:formatCode>0</c:formatCode>
                <c:ptCount val="6"/>
                <c:pt idx="0">
                  <c:v>96</c:v>
                </c:pt>
                <c:pt idx="1">
                  <c:v>75</c:v>
                </c:pt>
                <c:pt idx="2">
                  <c:v>79</c:v>
                </c:pt>
                <c:pt idx="3">
                  <c:v>91</c:v>
                </c:pt>
                <c:pt idx="4">
                  <c:v>95</c:v>
                </c:pt>
                <c:pt idx="5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3D-474E-82FE-23D4383315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Data_VSC_Boat!$D$7:$I$7</c:f>
              <c:numCache>
                <c:formatCode>0</c:formatCode>
                <c:ptCount val="6"/>
                <c:pt idx="0">
                  <c:v>3028</c:v>
                </c:pt>
                <c:pt idx="1">
                  <c:v>2703</c:v>
                </c:pt>
                <c:pt idx="2">
                  <c:v>2747</c:v>
                </c:pt>
                <c:pt idx="3">
                  <c:v>2986</c:v>
                </c:pt>
                <c:pt idx="4">
                  <c:v>3111</c:v>
                </c:pt>
                <c:pt idx="5">
                  <c:v>2591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A9-47DE-8017-17053946549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Data_VSC_Boat!$T$7</c:f>
              <c:numCache>
                <c:formatCode>0</c:formatCode>
                <c:ptCount val="1"/>
                <c:pt idx="0">
                  <c:v>3143.11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0A9-47DE-8017-170539465492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Data_VSC_Boat!$M$7:$R$7</c:f>
              <c:numCache>
                <c:formatCode>0</c:formatCode>
                <c:ptCount val="6"/>
                <c:pt idx="0">
                  <c:v>2772</c:v>
                </c:pt>
                <c:pt idx="1">
                  <c:v>2462</c:v>
                </c:pt>
                <c:pt idx="2">
                  <c:v>2564</c:v>
                </c:pt>
                <c:pt idx="3">
                  <c:v>2724</c:v>
                </c:pt>
                <c:pt idx="4">
                  <c:v>2929</c:v>
                </c:pt>
                <c:pt idx="5">
                  <c:v>2591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A9-47DE-8017-1705394654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Data_VSC_Paddlecraft!$D$7:$I$7</c:f>
              <c:numCache>
                <c:formatCode>0</c:formatCode>
                <c:ptCount val="6"/>
                <c:pt idx="0">
                  <c:v>1100</c:v>
                </c:pt>
                <c:pt idx="1">
                  <c:v>803</c:v>
                </c:pt>
                <c:pt idx="2">
                  <c:v>1005</c:v>
                </c:pt>
                <c:pt idx="3">
                  <c:v>723</c:v>
                </c:pt>
                <c:pt idx="4">
                  <c:v>873</c:v>
                </c:pt>
                <c:pt idx="5">
                  <c:v>870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0D-4540-B28C-51952C7AD76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Data_VSC_Paddlecraft!$T$7</c:f>
              <c:numCache>
                <c:formatCode>0</c:formatCode>
                <c:ptCount val="1"/>
                <c:pt idx="0">
                  <c:v>1112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20D-4540-B28C-51952C7AD764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Data_VSC_Paddlecraft!$M$7:$R$7</c:f>
              <c:numCache>
                <c:formatCode>0</c:formatCode>
                <c:ptCount val="6"/>
                <c:pt idx="0">
                  <c:v>929</c:v>
                </c:pt>
                <c:pt idx="1">
                  <c:v>738</c:v>
                </c:pt>
                <c:pt idx="2">
                  <c:v>930</c:v>
                </c:pt>
                <c:pt idx="3">
                  <c:v>666</c:v>
                </c:pt>
                <c:pt idx="4">
                  <c:v>857</c:v>
                </c:pt>
                <c:pt idx="5">
                  <c:v>870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20D-4540-B28C-51952C7AD7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Data_Visits!$D$7:$I$7</c:f>
              <c:numCache>
                <c:formatCode>0</c:formatCode>
                <c:ptCount val="6"/>
                <c:pt idx="0">
                  <c:v>3530</c:v>
                </c:pt>
                <c:pt idx="1">
                  <c:v>3406</c:v>
                </c:pt>
                <c:pt idx="2">
                  <c:v>4400</c:v>
                </c:pt>
                <c:pt idx="3">
                  <c:v>4427</c:v>
                </c:pt>
                <c:pt idx="4">
                  <c:v>4786</c:v>
                </c:pt>
                <c:pt idx="5">
                  <c:v>3662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6B-4B36-B928-C8ADD7F86C3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Data_Visits!$T$7</c:f>
              <c:numCache>
                <c:formatCode>0</c:formatCode>
                <c:ptCount val="1"/>
                <c:pt idx="0">
                  <c:v>4834.8599999999997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16B-4B36-B928-C8ADD7F86C39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Data_Visits!$M$7:$R$7</c:f>
              <c:numCache>
                <c:formatCode>0</c:formatCode>
                <c:ptCount val="6"/>
                <c:pt idx="0">
                  <c:v>2856</c:v>
                </c:pt>
                <c:pt idx="1">
                  <c:v>2524</c:v>
                </c:pt>
                <c:pt idx="2">
                  <c:v>3645</c:v>
                </c:pt>
                <c:pt idx="3">
                  <c:v>3246</c:v>
                </c:pt>
                <c:pt idx="4">
                  <c:v>3907</c:v>
                </c:pt>
                <c:pt idx="5">
                  <c:v>3662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6B-4B36-B928-C8ADD7F86C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Data_PE!$D$7:$I$7</c:f>
              <c:numCache>
                <c:formatCode>0</c:formatCode>
                <c:ptCount val="6"/>
                <c:pt idx="0">
                  <c:v>746</c:v>
                </c:pt>
                <c:pt idx="1">
                  <c:v>1220</c:v>
                </c:pt>
                <c:pt idx="2">
                  <c:v>1402</c:v>
                </c:pt>
                <c:pt idx="3">
                  <c:v>1591</c:v>
                </c:pt>
                <c:pt idx="4">
                  <c:v>1660</c:v>
                </c:pt>
                <c:pt idx="5">
                  <c:v>2841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4A-4D79-A4AA-B0E45295D53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Data_PE!$T$7</c:f>
              <c:numCache>
                <c:formatCode>0</c:formatCode>
                <c:ptCount val="1"/>
                <c:pt idx="0">
                  <c:v>2870.41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B4A-4D79-A4AA-B0E45295D535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Data_PE!$M$7:$R$7</c:f>
              <c:numCache>
                <c:formatCode>0</c:formatCode>
                <c:ptCount val="6"/>
                <c:pt idx="0">
                  <c:v>606</c:v>
                </c:pt>
                <c:pt idx="1">
                  <c:v>1097</c:v>
                </c:pt>
                <c:pt idx="2">
                  <c:v>1326</c:v>
                </c:pt>
                <c:pt idx="3">
                  <c:v>1526</c:v>
                </c:pt>
                <c:pt idx="4">
                  <c:v>1468</c:v>
                </c:pt>
                <c:pt idx="5">
                  <c:v>2841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4A-4D79-A4AA-B0E45295D5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Data_Boat!$D$7:$I$7</c:f>
              <c:numCache>
                <c:formatCode>0</c:formatCode>
                <c:ptCount val="6"/>
                <c:pt idx="0">
                  <c:v>1634.38</c:v>
                </c:pt>
                <c:pt idx="1">
                  <c:v>1591.6599999999999</c:v>
                </c:pt>
                <c:pt idx="2">
                  <c:v>1641.45</c:v>
                </c:pt>
                <c:pt idx="3">
                  <c:v>1298.79</c:v>
                </c:pt>
                <c:pt idx="4">
                  <c:v>1271.76</c:v>
                </c:pt>
                <c:pt idx="5">
                  <c:v>1262.74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C6-46CA-B089-04D8AC1CA19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Data_Boat!$T$7</c:f>
              <c:numCache>
                <c:formatCode>0</c:formatCode>
                <c:ptCount val="1"/>
                <c:pt idx="0">
                  <c:v>1658.8645000000001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AC6-46CA-B089-04D8AC1CA198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Data_Boat!$M$7:$R$7</c:f>
              <c:numCache>
                <c:formatCode>0</c:formatCode>
                <c:ptCount val="6"/>
                <c:pt idx="0">
                  <c:v>1321.8</c:v>
                </c:pt>
                <c:pt idx="1">
                  <c:v>1215.3199999999997</c:v>
                </c:pt>
                <c:pt idx="2">
                  <c:v>1315.5199999999998</c:v>
                </c:pt>
                <c:pt idx="3">
                  <c:v>1016.71</c:v>
                </c:pt>
                <c:pt idx="4">
                  <c:v>1090.2600000000002</c:v>
                </c:pt>
                <c:pt idx="5">
                  <c:v>1262.74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C6-46CA-B089-04D8AC1CA1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Data_Misc!$D$7:$I$7</c:f>
              <c:numCache>
                <c:formatCode>0</c:formatCode>
                <c:ptCount val="6"/>
                <c:pt idx="0">
                  <c:v>412.72</c:v>
                </c:pt>
                <c:pt idx="1">
                  <c:v>242.24</c:v>
                </c:pt>
                <c:pt idx="2">
                  <c:v>255.31</c:v>
                </c:pt>
                <c:pt idx="3">
                  <c:v>222.21</c:v>
                </c:pt>
                <c:pt idx="4">
                  <c:v>210.76000000000002</c:v>
                </c:pt>
                <c:pt idx="5">
                  <c:v>128.24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EC-4586-AE9E-2D75BE9D66A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Data_Misc!$T$7</c:f>
              <c:numCache>
                <c:formatCode>0</c:formatCode>
                <c:ptCount val="1"/>
                <c:pt idx="0">
                  <c:v>417.84720000000004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CEC-4586-AE9E-2D75BE9D66A1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Data_Misc!$M$7:$R$7</c:f>
              <c:numCache>
                <c:formatCode>0</c:formatCode>
                <c:ptCount val="6"/>
                <c:pt idx="0">
                  <c:v>375.3</c:v>
                </c:pt>
                <c:pt idx="1">
                  <c:v>198.34</c:v>
                </c:pt>
                <c:pt idx="2">
                  <c:v>226.11</c:v>
                </c:pt>
                <c:pt idx="3">
                  <c:v>160.78000000000003</c:v>
                </c:pt>
                <c:pt idx="4">
                  <c:v>168.3</c:v>
                </c:pt>
                <c:pt idx="5">
                  <c:v>128.24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EC-4586-AE9E-2D75BE9D66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Data_Misc!$D$47:$I$47</c:f>
              <c:numCache>
                <c:formatCode>0</c:formatCode>
                <c:ptCount val="6"/>
                <c:pt idx="0">
                  <c:v>5098</c:v>
                </c:pt>
                <c:pt idx="1">
                  <c:v>5267.6100000000006</c:v>
                </c:pt>
                <c:pt idx="2">
                  <c:v>6617.33</c:v>
                </c:pt>
                <c:pt idx="3">
                  <c:v>4393.92</c:v>
                </c:pt>
                <c:pt idx="4">
                  <c:v>3432.94</c:v>
                </c:pt>
                <c:pt idx="5">
                  <c:v>1523.48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F4-4F0D-ADAD-2A9C2F4E5E6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Data_Misc!$T$47</c:f>
              <c:numCache>
                <c:formatCode>0</c:formatCode>
                <c:ptCount val="1"/>
                <c:pt idx="0">
                  <c:v>6684.5033000000003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4F4-4F0D-ADAD-2A9C2F4E5E69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Data_Misc!$M$47:$R$47</c:f>
              <c:numCache>
                <c:formatCode>0</c:formatCode>
                <c:ptCount val="6"/>
                <c:pt idx="0">
                  <c:v>4122.5999999999995</c:v>
                </c:pt>
                <c:pt idx="1">
                  <c:v>3970.4900000000002</c:v>
                </c:pt>
                <c:pt idx="2">
                  <c:v>5136.08</c:v>
                </c:pt>
                <c:pt idx="3">
                  <c:v>3782.6299999999997</c:v>
                </c:pt>
                <c:pt idx="4">
                  <c:v>3132.52</c:v>
                </c:pt>
                <c:pt idx="5">
                  <c:v>1523.48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F4-4F0D-ADAD-2A9C2F4E5E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Data_Misc!$D$27:$I$27</c:f>
              <c:numCache>
                <c:formatCode>0</c:formatCode>
                <c:ptCount val="6"/>
                <c:pt idx="0">
                  <c:v>246</c:v>
                </c:pt>
                <c:pt idx="1">
                  <c:v>516</c:v>
                </c:pt>
                <c:pt idx="2">
                  <c:v>561</c:v>
                </c:pt>
                <c:pt idx="3">
                  <c:v>226</c:v>
                </c:pt>
                <c:pt idx="4">
                  <c:v>76</c:v>
                </c:pt>
                <c:pt idx="5">
                  <c:v>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1A-4BB5-A9AC-2DB62ACC1A8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Data_Misc!$T$27</c:f>
              <c:numCache>
                <c:formatCode>0</c:formatCode>
                <c:ptCount val="1"/>
                <c:pt idx="0">
                  <c:v>567.61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61A-4BB5-A9AC-2DB62ACC1A85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Data_Misc!$M$27:$R$27</c:f>
              <c:numCache>
                <c:formatCode>0</c:formatCode>
                <c:ptCount val="6"/>
                <c:pt idx="0">
                  <c:v>214</c:v>
                </c:pt>
                <c:pt idx="1">
                  <c:v>422</c:v>
                </c:pt>
                <c:pt idx="2">
                  <c:v>551</c:v>
                </c:pt>
                <c:pt idx="3">
                  <c:v>211</c:v>
                </c:pt>
                <c:pt idx="4">
                  <c:v>63</c:v>
                </c:pt>
                <c:pt idx="5">
                  <c:v>238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1A-4BB5-A9AC-2DB62ACC1A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Data_MT!$D$7:$I$7</c:f>
              <c:numCache>
                <c:formatCode>0</c:formatCode>
                <c:ptCount val="6"/>
                <c:pt idx="0">
                  <c:v>1104.1600000000001</c:v>
                </c:pt>
                <c:pt idx="1">
                  <c:v>1121.97</c:v>
                </c:pt>
                <c:pt idx="2">
                  <c:v>1311.3200000000008</c:v>
                </c:pt>
                <c:pt idx="3">
                  <c:v>1000.09</c:v>
                </c:pt>
                <c:pt idx="4">
                  <c:v>945.45999999999992</c:v>
                </c:pt>
                <c:pt idx="5">
                  <c:v>571.94000000000005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25-4548-9116-45F84498CF3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Data_MT!$T$7</c:f>
              <c:numCache>
                <c:formatCode>0</c:formatCode>
                <c:ptCount val="1"/>
                <c:pt idx="0">
                  <c:v>1325.4332000000009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925-4548-9116-45F84498CF30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Data_MT!$M$7:$R$7</c:f>
              <c:numCache>
                <c:formatCode>0</c:formatCode>
                <c:ptCount val="6"/>
                <c:pt idx="0">
                  <c:v>1004.24</c:v>
                </c:pt>
                <c:pt idx="1">
                  <c:v>977.79</c:v>
                </c:pt>
                <c:pt idx="2">
                  <c:v>1041.7700000000004</c:v>
                </c:pt>
                <c:pt idx="3">
                  <c:v>871.09</c:v>
                </c:pt>
                <c:pt idx="4">
                  <c:v>865.81</c:v>
                </c:pt>
                <c:pt idx="5">
                  <c:v>571.94000000000005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25-4548-9116-45F84498C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Data_Misc!$D$67:$I$67</c:f>
              <c:numCache>
                <c:formatCode>0</c:formatCode>
                <c:ptCount val="6"/>
                <c:pt idx="0">
                  <c:v>3088.79</c:v>
                </c:pt>
                <c:pt idx="1">
                  <c:v>3593.04</c:v>
                </c:pt>
                <c:pt idx="2">
                  <c:v>4957.92</c:v>
                </c:pt>
                <c:pt idx="3">
                  <c:v>3967.81</c:v>
                </c:pt>
                <c:pt idx="4">
                  <c:v>5295.71</c:v>
                </c:pt>
                <c:pt idx="5">
                  <c:v>4737.54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0C-4D3D-AB3A-A51B9DB3D66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Data_Misc!$T$67</c:f>
              <c:numCache>
                <c:formatCode>0</c:formatCode>
                <c:ptCount val="1"/>
                <c:pt idx="0">
                  <c:v>5349.6670999999997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70C-4D3D-AB3A-A51B9DB3D665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Data_Misc!$M$67:$R$67</c:f>
              <c:numCache>
                <c:formatCode>0</c:formatCode>
                <c:ptCount val="6"/>
                <c:pt idx="0">
                  <c:v>2379.54</c:v>
                </c:pt>
                <c:pt idx="1">
                  <c:v>2744.88</c:v>
                </c:pt>
                <c:pt idx="2">
                  <c:v>4196.17</c:v>
                </c:pt>
                <c:pt idx="3">
                  <c:v>3117.31</c:v>
                </c:pt>
                <c:pt idx="4">
                  <c:v>4430.76</c:v>
                </c:pt>
                <c:pt idx="5">
                  <c:v>4737.54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0C-4D3D-AB3A-A51B9DB3D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Data_Misc!$D$87:$I$87</c:f>
              <c:numCache>
                <c:formatCode>0</c:formatCode>
                <c:ptCount val="6"/>
                <c:pt idx="0">
                  <c:v>449.5</c:v>
                </c:pt>
                <c:pt idx="1">
                  <c:v>795</c:v>
                </c:pt>
                <c:pt idx="2">
                  <c:v>704.43000000000006</c:v>
                </c:pt>
                <c:pt idx="3">
                  <c:v>386.75</c:v>
                </c:pt>
                <c:pt idx="4">
                  <c:v>791.13</c:v>
                </c:pt>
                <c:pt idx="5">
                  <c:v>406.78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C9-4C31-A361-645438DADBC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Data_Misc!$T$87</c:f>
              <c:numCache>
                <c:formatCode>0</c:formatCode>
                <c:ptCount val="1"/>
                <c:pt idx="0">
                  <c:v>803.95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3C9-4C31-A361-645438DADBC4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Data_Misc!$M$87:$R$87</c:f>
              <c:numCache>
                <c:formatCode>0</c:formatCode>
                <c:ptCount val="6"/>
                <c:pt idx="0">
                  <c:v>394</c:v>
                </c:pt>
                <c:pt idx="1">
                  <c:v>534.5</c:v>
                </c:pt>
                <c:pt idx="2">
                  <c:v>310.18</c:v>
                </c:pt>
                <c:pt idx="3">
                  <c:v>312.08</c:v>
                </c:pt>
                <c:pt idx="4">
                  <c:v>459.38</c:v>
                </c:pt>
                <c:pt idx="5">
                  <c:v>406.78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C9-4C31-A361-645438DADB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Data_Misc!$D$107:$I$107</c:f>
              <c:numCache>
                <c:formatCode>0</c:formatCode>
                <c:ptCount val="6"/>
                <c:pt idx="0">
                  <c:v>4461.33</c:v>
                </c:pt>
                <c:pt idx="1">
                  <c:v>5175.13</c:v>
                </c:pt>
                <c:pt idx="2">
                  <c:v>3847.43</c:v>
                </c:pt>
                <c:pt idx="3">
                  <c:v>4051.95</c:v>
                </c:pt>
                <c:pt idx="4">
                  <c:v>2964.7400000000002</c:v>
                </c:pt>
                <c:pt idx="5">
                  <c:v>2559.9499999999998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63-472F-8C1B-83FEA194AAA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Data_Misc!$T$107</c:f>
              <c:numCache>
                <c:formatCode>0</c:formatCode>
                <c:ptCount val="1"/>
                <c:pt idx="0">
                  <c:v>5227.8813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D63-472F-8C1B-83FEA194AAA7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Data_Misc!$M$107:$R$107</c:f>
              <c:numCache>
                <c:formatCode>0</c:formatCode>
                <c:ptCount val="6"/>
                <c:pt idx="0">
                  <c:v>3384.65</c:v>
                </c:pt>
                <c:pt idx="1">
                  <c:v>4135.1299999999992</c:v>
                </c:pt>
                <c:pt idx="2">
                  <c:v>3065.49</c:v>
                </c:pt>
                <c:pt idx="3">
                  <c:v>3073.74</c:v>
                </c:pt>
                <c:pt idx="4">
                  <c:v>2124.54</c:v>
                </c:pt>
                <c:pt idx="5">
                  <c:v>2559.9499999999998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63-472F-8C1B-83FEA194A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Data_Misc!$D$127:$I$127</c:f>
              <c:numCache>
                <c:formatCode>0</c:formatCode>
                <c:ptCount val="6"/>
                <c:pt idx="0">
                  <c:v>360.75</c:v>
                </c:pt>
                <c:pt idx="1">
                  <c:v>484.75</c:v>
                </c:pt>
                <c:pt idx="2">
                  <c:v>798.5</c:v>
                </c:pt>
                <c:pt idx="3">
                  <c:v>449</c:v>
                </c:pt>
                <c:pt idx="4">
                  <c:v>786.25</c:v>
                </c:pt>
                <c:pt idx="5">
                  <c:v>338.5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E6-4BD4-A31D-89C6C6E88D5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Data_Misc!$T$127</c:f>
              <c:numCache>
                <c:formatCode>0</c:formatCode>
                <c:ptCount val="1"/>
                <c:pt idx="0">
                  <c:v>807.48500000000001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DE6-4BD4-A31D-89C6C6E88D50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Data_Misc!$M$127:$R$127</c:f>
              <c:numCache>
                <c:formatCode>0</c:formatCode>
                <c:ptCount val="6"/>
                <c:pt idx="0">
                  <c:v>268.5</c:v>
                </c:pt>
                <c:pt idx="1">
                  <c:v>181.25</c:v>
                </c:pt>
                <c:pt idx="2">
                  <c:v>576.75</c:v>
                </c:pt>
                <c:pt idx="3">
                  <c:v>351.25</c:v>
                </c:pt>
                <c:pt idx="4">
                  <c:v>613.75</c:v>
                </c:pt>
                <c:pt idx="5">
                  <c:v>338.5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E6-4BD4-A31D-89C6C6E88D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Data_Misc!$D$147:$I$147</c:f>
              <c:numCache>
                <c:formatCode>0</c:formatCode>
                <c:ptCount val="6"/>
                <c:pt idx="0">
                  <c:v>1417.6399999999999</c:v>
                </c:pt>
                <c:pt idx="1">
                  <c:v>1367.75</c:v>
                </c:pt>
                <c:pt idx="2">
                  <c:v>1831.19</c:v>
                </c:pt>
                <c:pt idx="3">
                  <c:v>2213.92</c:v>
                </c:pt>
                <c:pt idx="4">
                  <c:v>2269.42</c:v>
                </c:pt>
                <c:pt idx="5">
                  <c:v>1271.25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A10-41E2-9926-CAB7F34C495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Data_Misc!$T$147</c:f>
              <c:numCache>
                <c:formatCode>0</c:formatCode>
                <c:ptCount val="1"/>
                <c:pt idx="0">
                  <c:v>2293.1142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A10-41E2-9926-CAB7F34C4953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Data_Misc!$M$147:$R$147</c:f>
              <c:numCache>
                <c:formatCode>0</c:formatCode>
                <c:ptCount val="6"/>
                <c:pt idx="0">
                  <c:v>1215.6399999999999</c:v>
                </c:pt>
                <c:pt idx="1">
                  <c:v>946.25</c:v>
                </c:pt>
                <c:pt idx="2">
                  <c:v>1393.1</c:v>
                </c:pt>
                <c:pt idx="3">
                  <c:v>1388</c:v>
                </c:pt>
                <c:pt idx="4">
                  <c:v>2024.0800000000002</c:v>
                </c:pt>
                <c:pt idx="5">
                  <c:v>1271.25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A10-41E2-9926-CAB7F34C49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Data_Misc!$D$187:$I$187</c:f>
              <c:numCache>
                <c:formatCode>0</c:formatCode>
                <c:ptCount val="6"/>
                <c:pt idx="0">
                  <c:v>111</c:v>
                </c:pt>
                <c:pt idx="1">
                  <c:v>408</c:v>
                </c:pt>
                <c:pt idx="2">
                  <c:v>721</c:v>
                </c:pt>
                <c:pt idx="3">
                  <c:v>57.5</c:v>
                </c:pt>
                <c:pt idx="4">
                  <c:v>41</c:v>
                </c:pt>
                <c:pt idx="5">
                  <c:v>47.5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55-4786-A46D-0D5EBC7F8A2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Data_Misc!$T$187</c:f>
              <c:numCache>
                <c:formatCode>0</c:formatCode>
                <c:ptCount val="1"/>
                <c:pt idx="0">
                  <c:v>729.21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855-4786-A46D-0D5EBC7F8A29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Data_Misc!$M$187:$R$187</c:f>
              <c:numCache>
                <c:formatCode>0</c:formatCode>
                <c:ptCount val="6"/>
                <c:pt idx="0">
                  <c:v>111</c:v>
                </c:pt>
                <c:pt idx="1">
                  <c:v>24</c:v>
                </c:pt>
                <c:pt idx="2">
                  <c:v>714</c:v>
                </c:pt>
                <c:pt idx="3">
                  <c:v>57.5</c:v>
                </c:pt>
                <c:pt idx="4">
                  <c:v>39</c:v>
                </c:pt>
                <c:pt idx="5">
                  <c:v>47.5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55-4786-A46D-0D5EBC7F8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Data_Misc!$D$207:$I$207</c:f>
              <c:numCache>
                <c:formatCode>0</c:formatCode>
                <c:ptCount val="6"/>
                <c:pt idx="0">
                  <c:v>429.75</c:v>
                </c:pt>
                <c:pt idx="1">
                  <c:v>868</c:v>
                </c:pt>
                <c:pt idx="2">
                  <c:v>469.67</c:v>
                </c:pt>
                <c:pt idx="3">
                  <c:v>993.43</c:v>
                </c:pt>
                <c:pt idx="4">
                  <c:v>624.52</c:v>
                </c:pt>
                <c:pt idx="5">
                  <c:v>283.5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9A-4DC4-A9F5-51BDBF0EE14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Data_Misc!$T$207</c:f>
              <c:numCache>
                <c:formatCode>0</c:formatCode>
                <c:ptCount val="1"/>
                <c:pt idx="0">
                  <c:v>1004.3643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F9A-4DC4-A9F5-51BDBF0EE140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Data_Misc!$M$207:$R$207</c:f>
              <c:numCache>
                <c:formatCode>0</c:formatCode>
                <c:ptCount val="6"/>
                <c:pt idx="0">
                  <c:v>373</c:v>
                </c:pt>
                <c:pt idx="1">
                  <c:v>714.75</c:v>
                </c:pt>
                <c:pt idx="2">
                  <c:v>340.75</c:v>
                </c:pt>
                <c:pt idx="3">
                  <c:v>865.18</c:v>
                </c:pt>
                <c:pt idx="4">
                  <c:v>413.5</c:v>
                </c:pt>
                <c:pt idx="5">
                  <c:v>283.5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9A-4DC4-A9F5-51BDBF0EE1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Data_Misc!$D$167:$I$167</c:f>
              <c:numCache>
                <c:formatCode>0</c:formatCode>
                <c:ptCount val="6"/>
                <c:pt idx="0">
                  <c:v>494.42</c:v>
                </c:pt>
                <c:pt idx="1">
                  <c:v>817.5</c:v>
                </c:pt>
                <c:pt idx="2">
                  <c:v>1</c:v>
                </c:pt>
                <c:pt idx="3">
                  <c:v>327.25</c:v>
                </c:pt>
                <c:pt idx="4">
                  <c:v>40.75</c:v>
                </c:pt>
                <c:pt idx="5">
                  <c:v>71.75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09-4B19-B2BD-CAD4DF13B52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Data_Misc!$T$167</c:f>
              <c:numCache>
                <c:formatCode>0</c:formatCode>
                <c:ptCount val="1"/>
                <c:pt idx="0">
                  <c:v>826.67499999999995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D09-4B19-B2BD-CAD4DF13B526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Data_Misc!$M$167:$R$167</c:f>
              <c:numCache>
                <c:formatCode>0</c:formatCode>
                <c:ptCount val="6"/>
                <c:pt idx="0">
                  <c:v>454.42</c:v>
                </c:pt>
                <c:pt idx="1">
                  <c:v>817.5</c:v>
                </c:pt>
                <c:pt idx="2">
                  <c:v>1</c:v>
                </c:pt>
                <c:pt idx="3">
                  <c:v>235.25</c:v>
                </c:pt>
                <c:pt idx="4">
                  <c:v>33.25</c:v>
                </c:pt>
                <c:pt idx="5">
                  <c:v>71.75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09-4B19-B2BD-CAD4DF13B5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E8F-472E-A5C8-5DABC3F0769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Data_Facilities!$D$7:$I$7</c:f>
              <c:numCache>
                <c:formatCode>0</c:formatCode>
                <c:ptCount val="6"/>
                <c:pt idx="0">
                  <c:v>10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9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8F-472E-A5C8-5DABC3F076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0070C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FB3-4C7E-AAA0-0DAF0277E681}"/>
              </c:ext>
            </c:extLst>
          </c:dPt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FB3-4C7E-AAA0-0DAF0277E68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Data_Facilities!$D$27:$I$27</c:f>
              <c:numCache>
                <c:formatCode>0</c:formatCode>
                <c:ptCount val="6"/>
                <c:pt idx="0">
                  <c:v>72</c:v>
                </c:pt>
                <c:pt idx="1">
                  <c:v>57</c:v>
                </c:pt>
                <c:pt idx="2">
                  <c:v>61</c:v>
                </c:pt>
                <c:pt idx="3">
                  <c:v>53</c:v>
                </c:pt>
                <c:pt idx="4">
                  <c:v>45</c:v>
                </c:pt>
                <c:pt idx="5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FB3-4C7E-AAA0-0DAF0277E6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Data_Misc!$D$227:$I$227</c:f>
              <c:numCache>
                <c:formatCode>0</c:formatCode>
                <c:ptCount val="6"/>
                <c:pt idx="0">
                  <c:v>505.20999999999992</c:v>
                </c:pt>
                <c:pt idx="1">
                  <c:v>405.39</c:v>
                </c:pt>
                <c:pt idx="2">
                  <c:v>270.81</c:v>
                </c:pt>
                <c:pt idx="3">
                  <c:v>379.37</c:v>
                </c:pt>
                <c:pt idx="4">
                  <c:v>305.61</c:v>
                </c:pt>
                <c:pt idx="5">
                  <c:v>398.15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47-456A-8AA1-11C42F6BE4F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Data_Misc!$T$227</c:f>
              <c:numCache>
                <c:formatCode>0</c:formatCode>
                <c:ptCount val="1"/>
                <c:pt idx="0">
                  <c:v>511.26209999999992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B47-456A-8AA1-11C42F6BE4F2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Data_Misc!$M$227:$R$227</c:f>
              <c:numCache>
                <c:formatCode>0</c:formatCode>
                <c:ptCount val="6"/>
                <c:pt idx="0">
                  <c:v>411.20999999999992</c:v>
                </c:pt>
                <c:pt idx="1">
                  <c:v>324.05</c:v>
                </c:pt>
                <c:pt idx="2">
                  <c:v>218.38</c:v>
                </c:pt>
                <c:pt idx="3">
                  <c:v>301.12</c:v>
                </c:pt>
                <c:pt idx="4">
                  <c:v>232.60999999999999</c:v>
                </c:pt>
                <c:pt idx="5">
                  <c:v>398.15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47-456A-8AA1-11C42F6BE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851-4DD9-B350-3A6EA1A33AE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Data_Facilities!$D$87:$I$87</c:f>
              <c:numCache>
                <c:formatCode>0</c:formatCode>
                <c:ptCount val="6"/>
                <c:pt idx="0">
                  <c:v>11</c:v>
                </c:pt>
                <c:pt idx="1">
                  <c:v>4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51-4DD9-B350-3A6EA1A33A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97-4162-BBD3-57D7C629887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Data_Facilities!$D$67:$I$67</c:f>
              <c:numCache>
                <c:formatCode>0</c:formatCode>
                <c:ptCount val="6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4</c:v>
                </c:pt>
                <c:pt idx="4">
                  <c:v>6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97-4162-BBD3-57D7C62988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B92-4395-84E5-72C40A3B231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Data_Facilities!$D$47:$I$47</c:f>
              <c:numCache>
                <c:formatCode>0</c:formatCode>
                <c:ptCount val="6"/>
                <c:pt idx="0">
                  <c:v>23</c:v>
                </c:pt>
                <c:pt idx="1">
                  <c:v>17</c:v>
                </c:pt>
                <c:pt idx="2">
                  <c:v>17</c:v>
                </c:pt>
                <c:pt idx="3">
                  <c:v>27</c:v>
                </c:pt>
                <c:pt idx="4">
                  <c:v>23</c:v>
                </c:pt>
                <c:pt idx="5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92-4395-84E5-72C40A3B2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Data_Misc!$D$247:$I$247</c:f>
              <c:numCache>
                <c:formatCode>0</c:formatCode>
                <c:ptCount val="6"/>
                <c:pt idx="0">
                  <c:v>2008.9</c:v>
                </c:pt>
                <c:pt idx="1">
                  <c:v>2138.75</c:v>
                </c:pt>
                <c:pt idx="2">
                  <c:v>704</c:v>
                </c:pt>
                <c:pt idx="3">
                  <c:v>1439.5900000000001</c:v>
                </c:pt>
                <c:pt idx="4">
                  <c:v>538</c:v>
                </c:pt>
                <c:pt idx="5">
                  <c:v>211.25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1B-4FB7-9649-9CB48DB1AB4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Data_Misc!$T$247</c:f>
              <c:numCache>
                <c:formatCode>0</c:formatCode>
                <c:ptCount val="1"/>
                <c:pt idx="0">
                  <c:v>2161.1374999999998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61B-4FB7-9649-9CB48DB1AB4D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Data_Misc!$M$247:$R$247</c:f>
              <c:numCache>
                <c:formatCode>0</c:formatCode>
                <c:ptCount val="6"/>
                <c:pt idx="0">
                  <c:v>1519.4</c:v>
                </c:pt>
                <c:pt idx="1">
                  <c:v>1848.25</c:v>
                </c:pt>
                <c:pt idx="2">
                  <c:v>563.5</c:v>
                </c:pt>
                <c:pt idx="3">
                  <c:v>1129.92</c:v>
                </c:pt>
                <c:pt idx="4">
                  <c:v>465</c:v>
                </c:pt>
                <c:pt idx="5">
                  <c:v>211.25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1B-4FB7-9649-9CB48DB1AB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Data_Misc!$D$267:$I$267</c:f>
              <c:numCache>
                <c:formatCode>0</c:formatCode>
                <c:ptCount val="6"/>
                <c:pt idx="0">
                  <c:v>121</c:v>
                </c:pt>
                <c:pt idx="1">
                  <c:v>140</c:v>
                </c:pt>
                <c:pt idx="2">
                  <c:v>83</c:v>
                </c:pt>
                <c:pt idx="3">
                  <c:v>121</c:v>
                </c:pt>
                <c:pt idx="4">
                  <c:v>127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12-4296-9C10-BA1776BCFF1E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Data_Misc!$M$267:$R$267</c:f>
              <c:numCache>
                <c:formatCode>0</c:formatCode>
                <c:ptCount val="6"/>
                <c:pt idx="0">
                  <c:v>34</c:v>
                </c:pt>
                <c:pt idx="1">
                  <c:v>38</c:v>
                </c:pt>
                <c:pt idx="2">
                  <c:v>22</c:v>
                </c:pt>
                <c:pt idx="3">
                  <c:v>28</c:v>
                </c:pt>
                <c:pt idx="4">
                  <c:v>42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12-4296-9C10-BA1776BCFF1E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Data_Newbs!$T$7</c:f>
              <c:numCache>
                <c:formatCode>0</c:formatCode>
                <c:ptCount val="1"/>
                <c:pt idx="0">
                  <c:v>142.4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12-4296-9C10-BA1776BCF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noFill/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26C-424C-92C6-A3C2540982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Data_Membership!$D$8:$I$8</c:f>
              <c:numCache>
                <c:formatCode>0</c:formatCode>
                <c:ptCount val="6"/>
                <c:pt idx="0">
                  <c:v>967</c:v>
                </c:pt>
                <c:pt idx="1">
                  <c:v>946</c:v>
                </c:pt>
                <c:pt idx="2">
                  <c:v>963</c:v>
                </c:pt>
                <c:pt idx="3">
                  <c:v>947</c:v>
                </c:pt>
                <c:pt idx="4">
                  <c:v>914</c:v>
                </c:pt>
                <c:pt idx="5">
                  <c:v>843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6C-424C-92C6-A3C25409829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Data_Membership!$K$8</c:f>
              <c:numCache>
                <c:formatCode>0</c:formatCode>
                <c:ptCount val="1"/>
                <c:pt idx="0">
                  <c:v>977.67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6C-424C-92C6-A3C2540982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Data_Newbs!$D$8:$I$8</c:f>
              <c:numCache>
                <c:formatCode>0</c:formatCode>
                <c:ptCount val="6"/>
                <c:pt idx="0">
                  <c:v>74</c:v>
                </c:pt>
                <c:pt idx="1">
                  <c:v>69</c:v>
                </c:pt>
                <c:pt idx="2">
                  <c:v>150</c:v>
                </c:pt>
                <c:pt idx="3">
                  <c:v>89</c:v>
                </c:pt>
                <c:pt idx="4">
                  <c:v>67</c:v>
                </c:pt>
                <c:pt idx="5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FB-4FB6-977A-82418CD7FA3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Data_Newbs!$T$8</c:f>
              <c:numCache>
                <c:formatCode>0</c:formatCode>
                <c:ptCount val="1"/>
                <c:pt idx="0">
                  <c:v>152.5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8FB-4FB6-977A-82418CD7FA38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Data_Newbs!$M$8:$R$8</c:f>
              <c:numCache>
                <c:formatCode>0</c:formatCode>
                <c:ptCount val="6"/>
                <c:pt idx="0">
                  <c:v>58</c:v>
                </c:pt>
                <c:pt idx="1">
                  <c:v>64</c:v>
                </c:pt>
                <c:pt idx="2">
                  <c:v>110</c:v>
                </c:pt>
                <c:pt idx="3">
                  <c:v>57</c:v>
                </c:pt>
                <c:pt idx="4">
                  <c:v>67</c:v>
                </c:pt>
                <c:pt idx="5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FB-4FB6-977A-82418CD7F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Data_VSC_Boat!$D$8:$I$8</c:f>
              <c:numCache>
                <c:formatCode>0</c:formatCode>
                <c:ptCount val="6"/>
                <c:pt idx="0">
                  <c:v>2597</c:v>
                </c:pt>
                <c:pt idx="1">
                  <c:v>2338</c:v>
                </c:pt>
                <c:pt idx="2">
                  <c:v>2705</c:v>
                </c:pt>
                <c:pt idx="3">
                  <c:v>2833</c:v>
                </c:pt>
                <c:pt idx="4">
                  <c:v>2261</c:v>
                </c:pt>
                <c:pt idx="5">
                  <c:v>1504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C2-4110-864A-4ADEB3A88F3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Data_VSC_Boat!$T$8</c:f>
              <c:numCache>
                <c:formatCode>0</c:formatCode>
                <c:ptCount val="1"/>
                <c:pt idx="0">
                  <c:v>2862.33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BC2-4110-864A-4ADEB3A88F33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Data_VSC_Boat!$M$8:$R$8</c:f>
              <c:numCache>
                <c:formatCode>0</c:formatCode>
                <c:ptCount val="6"/>
                <c:pt idx="0">
                  <c:v>2357</c:v>
                </c:pt>
                <c:pt idx="1">
                  <c:v>2042</c:v>
                </c:pt>
                <c:pt idx="2">
                  <c:v>2383</c:v>
                </c:pt>
                <c:pt idx="3">
                  <c:v>2581</c:v>
                </c:pt>
                <c:pt idx="4">
                  <c:v>2149</c:v>
                </c:pt>
                <c:pt idx="5">
                  <c:v>1504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C2-4110-864A-4ADEB3A88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Data_VSC_Paddlecraft!$D$8:$I$8</c:f>
              <c:numCache>
                <c:formatCode>0</c:formatCode>
                <c:ptCount val="6"/>
                <c:pt idx="0">
                  <c:v>1021</c:v>
                </c:pt>
                <c:pt idx="1">
                  <c:v>1451</c:v>
                </c:pt>
                <c:pt idx="2">
                  <c:v>2394</c:v>
                </c:pt>
                <c:pt idx="3">
                  <c:v>4495</c:v>
                </c:pt>
                <c:pt idx="4">
                  <c:v>6785</c:v>
                </c:pt>
                <c:pt idx="5">
                  <c:v>1003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19-498E-9E80-716515D062C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Data_VSC_Paddlecraft!$T$8</c:f>
              <c:numCache>
                <c:formatCode>0</c:formatCode>
                <c:ptCount val="1"/>
                <c:pt idx="0">
                  <c:v>6853.85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919-498E-9E80-716515D062CF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Data_VSC_Paddlecraft!$M$8:$R$8</c:f>
              <c:numCache>
                <c:formatCode>0</c:formatCode>
                <c:ptCount val="6"/>
                <c:pt idx="0">
                  <c:v>933</c:v>
                </c:pt>
                <c:pt idx="1">
                  <c:v>1320</c:v>
                </c:pt>
                <c:pt idx="2">
                  <c:v>1686</c:v>
                </c:pt>
                <c:pt idx="3">
                  <c:v>4252</c:v>
                </c:pt>
                <c:pt idx="4">
                  <c:v>6606</c:v>
                </c:pt>
                <c:pt idx="5">
                  <c:v>1003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19-498E-9E80-716515D062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Data_Visits!$D$8:$I$8</c:f>
              <c:numCache>
                <c:formatCode>0</c:formatCode>
                <c:ptCount val="6"/>
                <c:pt idx="0">
                  <c:v>1970</c:v>
                </c:pt>
                <c:pt idx="1">
                  <c:v>2705</c:v>
                </c:pt>
                <c:pt idx="2">
                  <c:v>5671</c:v>
                </c:pt>
                <c:pt idx="3">
                  <c:v>7202</c:v>
                </c:pt>
                <c:pt idx="4">
                  <c:v>7370</c:v>
                </c:pt>
                <c:pt idx="5">
                  <c:v>4373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72-4FCA-B6C3-1F9F2392D8DD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472-4FCA-B6C3-1F9F2392D8DD}"/>
              </c:ext>
            </c:extLst>
          </c:dPt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Data_Visits!$T$8</c:f>
              <c:numCache>
                <c:formatCode>0</c:formatCode>
                <c:ptCount val="1"/>
                <c:pt idx="0">
                  <c:v>7444.7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8472-4FCA-B6C3-1F9F2392D8DD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Data_Visits!$M$8:$R$8</c:f>
              <c:numCache>
                <c:formatCode>0</c:formatCode>
                <c:ptCount val="6"/>
                <c:pt idx="0">
                  <c:v>1556</c:v>
                </c:pt>
                <c:pt idx="1">
                  <c:v>2072</c:v>
                </c:pt>
                <c:pt idx="2">
                  <c:v>4324</c:v>
                </c:pt>
                <c:pt idx="3">
                  <c:v>6100</c:v>
                </c:pt>
                <c:pt idx="4">
                  <c:v>6232</c:v>
                </c:pt>
                <c:pt idx="5">
                  <c:v>4373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472-4FCA-B6C3-1F9F2392D8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Data_PE!$D$8:$I$8</c:f>
              <c:numCache>
                <c:formatCode>0</c:formatCode>
                <c:ptCount val="6"/>
                <c:pt idx="0">
                  <c:v>630</c:v>
                </c:pt>
                <c:pt idx="1">
                  <c:v>1031</c:v>
                </c:pt>
                <c:pt idx="2">
                  <c:v>668</c:v>
                </c:pt>
                <c:pt idx="3">
                  <c:v>1222</c:v>
                </c:pt>
                <c:pt idx="4">
                  <c:v>1767</c:v>
                </c:pt>
                <c:pt idx="5">
                  <c:v>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E2-4D65-B64B-D323E5788CE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Data_PE!$T$8</c:f>
              <c:numCache>
                <c:formatCode>0</c:formatCode>
                <c:ptCount val="1"/>
                <c:pt idx="0">
                  <c:v>1785.67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0E2-4D65-B64B-D323E5788CE9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Data_PE!$M$8:$R$8</c:f>
              <c:numCache>
                <c:formatCode>0</c:formatCode>
                <c:ptCount val="6"/>
                <c:pt idx="0">
                  <c:v>562</c:v>
                </c:pt>
                <c:pt idx="1">
                  <c:v>909</c:v>
                </c:pt>
                <c:pt idx="2">
                  <c:v>650</c:v>
                </c:pt>
                <c:pt idx="3">
                  <c:v>989</c:v>
                </c:pt>
                <c:pt idx="4">
                  <c:v>1727</c:v>
                </c:pt>
                <c:pt idx="5">
                  <c:v>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E2-4D65-B64B-D323E5788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Data_Boat!$D$8:$I$8</c:f>
              <c:numCache>
                <c:formatCode>0</c:formatCode>
                <c:ptCount val="6"/>
                <c:pt idx="0">
                  <c:v>1285.4700000000003</c:v>
                </c:pt>
                <c:pt idx="1">
                  <c:v>1239.48</c:v>
                </c:pt>
                <c:pt idx="2">
                  <c:v>1367.5999999999997</c:v>
                </c:pt>
                <c:pt idx="3">
                  <c:v>1317.73</c:v>
                </c:pt>
                <c:pt idx="4">
                  <c:v>1538.3400000000004</c:v>
                </c:pt>
                <c:pt idx="5">
                  <c:v>1151.1400000000001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4A-4D9D-87F1-F502009D212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Data_Boat!$T$8</c:f>
              <c:numCache>
                <c:formatCode>0</c:formatCode>
                <c:ptCount val="1"/>
                <c:pt idx="0">
                  <c:v>1554.7234000000003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B4A-4D9D-87F1-F502009D212C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Data_Boat!$M$8:$R$8</c:f>
              <c:numCache>
                <c:formatCode>0</c:formatCode>
                <c:ptCount val="6"/>
                <c:pt idx="0">
                  <c:v>1187.52</c:v>
                </c:pt>
                <c:pt idx="1">
                  <c:v>1067.67</c:v>
                </c:pt>
                <c:pt idx="2">
                  <c:v>1198.49</c:v>
                </c:pt>
                <c:pt idx="3">
                  <c:v>1089.42</c:v>
                </c:pt>
                <c:pt idx="4">
                  <c:v>1181.2500000000002</c:v>
                </c:pt>
                <c:pt idx="5">
                  <c:v>1151.1400000000001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B4A-4D9D-87F1-F502009D2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Data_Misc!$D$8:$I$8</c:f>
              <c:numCache>
                <c:formatCode>0</c:formatCode>
                <c:ptCount val="6"/>
                <c:pt idx="0">
                  <c:v>6.3</c:v>
                </c:pt>
                <c:pt idx="1">
                  <c:v>12.3</c:v>
                </c:pt>
                <c:pt idx="2">
                  <c:v>12</c:v>
                </c:pt>
                <c:pt idx="3">
                  <c:v>23.3</c:v>
                </c:pt>
                <c:pt idx="4">
                  <c:v>23.88</c:v>
                </c:pt>
                <c:pt idx="5">
                  <c:v>10.69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D1-4514-8C95-6CDD0247808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Data_Misc!$T$8</c:f>
              <c:numCache>
                <c:formatCode>0</c:formatCode>
                <c:ptCount val="1"/>
                <c:pt idx="0">
                  <c:v>25.1188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0D1-4514-8C95-6CDD0247808B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Data_Misc!$M$8:$R$8</c:f>
              <c:numCache>
                <c:formatCode>0</c:formatCode>
                <c:ptCount val="6"/>
                <c:pt idx="0">
                  <c:v>6.3</c:v>
                </c:pt>
                <c:pt idx="1">
                  <c:v>0</c:v>
                </c:pt>
                <c:pt idx="2">
                  <c:v>12</c:v>
                </c:pt>
                <c:pt idx="3">
                  <c:v>19.3</c:v>
                </c:pt>
                <c:pt idx="4">
                  <c:v>23.88</c:v>
                </c:pt>
                <c:pt idx="5">
                  <c:v>10.69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D1-4514-8C95-6CDD024780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Data_Misc!$D$48:$I$48</c:f>
              <c:numCache>
                <c:formatCode>0</c:formatCode>
                <c:ptCount val="6"/>
                <c:pt idx="0">
                  <c:v>1997.77</c:v>
                </c:pt>
                <c:pt idx="1">
                  <c:v>2256.7999999999997</c:v>
                </c:pt>
                <c:pt idx="2">
                  <c:v>2146.3000000000002</c:v>
                </c:pt>
                <c:pt idx="3">
                  <c:v>2083.98</c:v>
                </c:pt>
                <c:pt idx="4">
                  <c:v>2702.76</c:v>
                </c:pt>
                <c:pt idx="5">
                  <c:v>1249.3999999999999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8E-4692-A506-0245EE1328D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Data_Misc!$T$48</c:f>
              <c:numCache>
                <c:formatCode>0</c:formatCode>
                <c:ptCount val="1"/>
                <c:pt idx="0">
                  <c:v>2730.7876000000001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A8E-4692-A506-0245EE1328D9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Data_Misc!$M$48:$R$48</c:f>
              <c:numCache>
                <c:formatCode>0</c:formatCode>
                <c:ptCount val="6"/>
                <c:pt idx="0">
                  <c:v>1595.75</c:v>
                </c:pt>
                <c:pt idx="1">
                  <c:v>1748.9099999999999</c:v>
                </c:pt>
                <c:pt idx="2">
                  <c:v>1705.5</c:v>
                </c:pt>
                <c:pt idx="3">
                  <c:v>1481.2399999999998</c:v>
                </c:pt>
                <c:pt idx="4">
                  <c:v>1591.51</c:v>
                </c:pt>
                <c:pt idx="5">
                  <c:v>1249.3999999999999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8E-4692-A506-0245EE1328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Data_Misc!$D$28:$I$28</c:f>
              <c:numCache>
                <c:formatCode>0</c:formatCode>
                <c:ptCount val="6"/>
                <c:pt idx="0">
                  <c:v>234</c:v>
                </c:pt>
                <c:pt idx="1">
                  <c:v>497</c:v>
                </c:pt>
                <c:pt idx="2">
                  <c:v>818</c:v>
                </c:pt>
                <c:pt idx="3">
                  <c:v>1296</c:v>
                </c:pt>
                <c:pt idx="4">
                  <c:v>1097</c:v>
                </c:pt>
                <c:pt idx="5">
                  <c:v>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E9-442E-9A82-9A3AB16F4EE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Data_Misc!$T$28</c:f>
              <c:numCache>
                <c:formatCode>0</c:formatCode>
                <c:ptCount val="1"/>
                <c:pt idx="0">
                  <c:v>1309.96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8E9-442E-9A82-9A3AB16F4EEE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Data_Misc!$M$28:$R$28</c:f>
              <c:numCache>
                <c:formatCode>0</c:formatCode>
                <c:ptCount val="6"/>
                <c:pt idx="0">
                  <c:v>172</c:v>
                </c:pt>
                <c:pt idx="1">
                  <c:v>440</c:v>
                </c:pt>
                <c:pt idx="2">
                  <c:v>768</c:v>
                </c:pt>
                <c:pt idx="3">
                  <c:v>1079</c:v>
                </c:pt>
                <c:pt idx="4">
                  <c:v>1035</c:v>
                </c:pt>
                <c:pt idx="5">
                  <c:v>961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E9-442E-9A82-9A3AB16F4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Data_Misc!$D$248:$I$248</c:f>
              <c:numCache>
                <c:formatCode>0</c:formatCode>
                <c:ptCount val="6"/>
                <c:pt idx="0">
                  <c:v>305.60000000000002</c:v>
                </c:pt>
                <c:pt idx="1">
                  <c:v>282.5</c:v>
                </c:pt>
                <c:pt idx="2">
                  <c:v>28</c:v>
                </c:pt>
                <c:pt idx="3">
                  <c:v>48.5</c:v>
                </c:pt>
                <c:pt idx="4">
                  <c:v>42.5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C03-BDBC-A50BBCC771D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Data_Misc!$T$248</c:f>
              <c:numCache>
                <c:formatCode>0</c:formatCode>
                <c:ptCount val="1"/>
                <c:pt idx="0">
                  <c:v>309.65600000000001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58E-4C03-BDBC-A50BBCC771DF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Data_Misc!$M$248:$R$248</c:f>
              <c:numCache>
                <c:formatCode>0</c:formatCode>
                <c:ptCount val="6"/>
                <c:pt idx="0">
                  <c:v>289.85000000000002</c:v>
                </c:pt>
                <c:pt idx="1">
                  <c:v>282.5</c:v>
                </c:pt>
                <c:pt idx="2">
                  <c:v>18</c:v>
                </c:pt>
                <c:pt idx="3">
                  <c:v>39</c:v>
                </c:pt>
                <c:pt idx="4">
                  <c:v>42.5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8E-4C03-BDBC-A50BBCC771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Data_MT!$D$8:$I$8</c:f>
              <c:numCache>
                <c:formatCode>0</c:formatCode>
                <c:ptCount val="6"/>
                <c:pt idx="0">
                  <c:v>806.65000000000009</c:v>
                </c:pt>
                <c:pt idx="1">
                  <c:v>1050.02</c:v>
                </c:pt>
                <c:pt idx="2">
                  <c:v>929.9</c:v>
                </c:pt>
                <c:pt idx="3">
                  <c:v>1028.6399999999999</c:v>
                </c:pt>
                <c:pt idx="4">
                  <c:v>1103.74</c:v>
                </c:pt>
                <c:pt idx="5">
                  <c:v>602.08000000000004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9F-4C89-A812-EB237E87E11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Data_MT!$T$8</c:f>
              <c:numCache>
                <c:formatCode>0</c:formatCode>
                <c:ptCount val="1"/>
                <c:pt idx="0">
                  <c:v>1115.7773999999999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99F-4C89-A812-EB237E87E111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Data_MT!$M$8:$R$8</c:f>
              <c:numCache>
                <c:formatCode>0</c:formatCode>
                <c:ptCount val="6"/>
                <c:pt idx="0">
                  <c:v>708.5100000000001</c:v>
                </c:pt>
                <c:pt idx="1">
                  <c:v>976.52</c:v>
                </c:pt>
                <c:pt idx="2">
                  <c:v>784.67</c:v>
                </c:pt>
                <c:pt idx="3">
                  <c:v>874.83999999999992</c:v>
                </c:pt>
                <c:pt idx="4">
                  <c:v>937.16</c:v>
                </c:pt>
                <c:pt idx="5">
                  <c:v>602.08000000000004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9F-4C89-A812-EB237E87E1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Data_Misc!$D$68:$I$68</c:f>
              <c:numCache>
                <c:formatCode>0</c:formatCode>
                <c:ptCount val="6"/>
                <c:pt idx="0">
                  <c:v>2762.06</c:v>
                </c:pt>
                <c:pt idx="1">
                  <c:v>3800.6099999999997</c:v>
                </c:pt>
                <c:pt idx="2">
                  <c:v>4042.93</c:v>
                </c:pt>
                <c:pt idx="3">
                  <c:v>4670.25</c:v>
                </c:pt>
                <c:pt idx="4">
                  <c:v>4451.8499999999995</c:v>
                </c:pt>
                <c:pt idx="5">
                  <c:v>3923.13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9A-4794-986A-EA0E642C975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Data_Misc!$T$68</c:f>
              <c:numCache>
                <c:formatCode>0</c:formatCode>
                <c:ptCount val="1"/>
                <c:pt idx="0">
                  <c:v>4717.9525000000003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79A-4794-986A-EA0E642C975E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Data_Misc!$M$68:$R$68</c:f>
              <c:numCache>
                <c:formatCode>0</c:formatCode>
                <c:ptCount val="6"/>
                <c:pt idx="0">
                  <c:v>2119.5600000000004</c:v>
                </c:pt>
                <c:pt idx="1">
                  <c:v>3394.81</c:v>
                </c:pt>
                <c:pt idx="2">
                  <c:v>3585.43</c:v>
                </c:pt>
                <c:pt idx="3">
                  <c:v>4101.72</c:v>
                </c:pt>
                <c:pt idx="4">
                  <c:v>3924.0699999999997</c:v>
                </c:pt>
                <c:pt idx="5">
                  <c:v>3923.13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9A-4794-986A-EA0E642C97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Data_Misc!$D$88:$I$88</c:f>
              <c:numCache>
                <c:formatCode>0</c:formatCode>
                <c:ptCount val="6"/>
                <c:pt idx="0">
                  <c:v>1786.9</c:v>
                </c:pt>
                <c:pt idx="1">
                  <c:v>1737.33</c:v>
                </c:pt>
                <c:pt idx="2">
                  <c:v>1170.95</c:v>
                </c:pt>
                <c:pt idx="3">
                  <c:v>1104.28</c:v>
                </c:pt>
                <c:pt idx="4">
                  <c:v>1245.5</c:v>
                </c:pt>
                <c:pt idx="5">
                  <c:v>957.5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E5-4391-A9CC-4F66CD8D851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Data_Misc!$T$88</c:f>
              <c:numCache>
                <c:formatCode>0</c:formatCode>
                <c:ptCount val="1"/>
                <c:pt idx="0">
                  <c:v>1805.769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2E5-4391-A9CC-4F66CD8D851B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Data_Misc!$M$88:$R$88</c:f>
              <c:numCache>
                <c:formatCode>0</c:formatCode>
                <c:ptCount val="6"/>
                <c:pt idx="0">
                  <c:v>1433.7</c:v>
                </c:pt>
                <c:pt idx="1">
                  <c:v>1356.83</c:v>
                </c:pt>
                <c:pt idx="2">
                  <c:v>922</c:v>
                </c:pt>
                <c:pt idx="3">
                  <c:v>874.38</c:v>
                </c:pt>
                <c:pt idx="4">
                  <c:v>976</c:v>
                </c:pt>
                <c:pt idx="5">
                  <c:v>957.5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E5-4391-A9CC-4F66CD8D8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Data_Misc!$D$108:$I$108</c:f>
              <c:numCache>
                <c:formatCode>0</c:formatCode>
                <c:ptCount val="6"/>
                <c:pt idx="0">
                  <c:v>632.1</c:v>
                </c:pt>
                <c:pt idx="1">
                  <c:v>623.95000000000005</c:v>
                </c:pt>
                <c:pt idx="2">
                  <c:v>507</c:v>
                </c:pt>
                <c:pt idx="3">
                  <c:v>491</c:v>
                </c:pt>
                <c:pt idx="4">
                  <c:v>640.25</c:v>
                </c:pt>
                <c:pt idx="5">
                  <c:v>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FC-4393-96A2-2383E1473FBB}"/>
            </c:ext>
          </c:extLst>
        </c:ser>
        <c:ser>
          <c:idx val="1"/>
          <c:order val="1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Data_Misc!$T$108</c:f>
              <c:numCache>
                <c:formatCode>0</c:formatCode>
                <c:ptCount val="1"/>
                <c:pt idx="0">
                  <c:v>647.65250000000003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8FC-4393-96A2-2383E1473FBB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Data_Misc!$M$108:$R$108</c:f>
              <c:numCache>
                <c:formatCode>0</c:formatCode>
                <c:ptCount val="6"/>
                <c:pt idx="0">
                  <c:v>502.85</c:v>
                </c:pt>
                <c:pt idx="1">
                  <c:v>510.45000000000005</c:v>
                </c:pt>
                <c:pt idx="2">
                  <c:v>420</c:v>
                </c:pt>
                <c:pt idx="3">
                  <c:v>390.5</c:v>
                </c:pt>
                <c:pt idx="4">
                  <c:v>510.25</c:v>
                </c:pt>
                <c:pt idx="5">
                  <c:v>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FC-4393-96A2-2383E1473F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Data_Misc!$D$128:$I$128</c:f>
              <c:numCache>
                <c:formatCode>0</c:formatCode>
                <c:ptCount val="6"/>
                <c:pt idx="0">
                  <c:v>277.5</c:v>
                </c:pt>
                <c:pt idx="1">
                  <c:v>133.5</c:v>
                </c:pt>
                <c:pt idx="2">
                  <c:v>427</c:v>
                </c:pt>
                <c:pt idx="3">
                  <c:v>264.7</c:v>
                </c:pt>
                <c:pt idx="4">
                  <c:v>227.5</c:v>
                </c:pt>
                <c:pt idx="5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33-4D03-8C01-F056C4B3877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Data_Misc!$T$128</c:f>
              <c:numCache>
                <c:formatCode>0</c:formatCode>
                <c:ptCount val="1"/>
                <c:pt idx="0">
                  <c:v>432.27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E33-4D03-8C01-F056C4B3877B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Data_Misc!$M$128:$R$128</c:f>
              <c:numCache>
                <c:formatCode>0</c:formatCode>
                <c:ptCount val="6"/>
                <c:pt idx="0">
                  <c:v>184.5</c:v>
                </c:pt>
                <c:pt idx="1">
                  <c:v>91</c:v>
                </c:pt>
                <c:pt idx="2">
                  <c:v>326</c:v>
                </c:pt>
                <c:pt idx="3">
                  <c:v>172.2</c:v>
                </c:pt>
                <c:pt idx="4">
                  <c:v>205.75</c:v>
                </c:pt>
                <c:pt idx="5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E33-4D03-8C01-F056C4B387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Data_Misc!$D$148:$I$148</c:f>
              <c:numCache>
                <c:formatCode>0</c:formatCode>
                <c:ptCount val="6"/>
                <c:pt idx="0">
                  <c:v>2081</c:v>
                </c:pt>
                <c:pt idx="1">
                  <c:v>945</c:v>
                </c:pt>
                <c:pt idx="2">
                  <c:v>456.5</c:v>
                </c:pt>
                <c:pt idx="3">
                  <c:v>456.25</c:v>
                </c:pt>
                <c:pt idx="4">
                  <c:v>807.25</c:v>
                </c:pt>
                <c:pt idx="5">
                  <c:v>502.75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FF-452A-B6FA-05FD74AE78A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Data_Misc!$T$148</c:f>
              <c:numCache>
                <c:formatCode>0</c:formatCode>
                <c:ptCount val="1"/>
                <c:pt idx="0">
                  <c:v>2102.81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DFF-452A-B6FA-05FD74AE78AF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Data_Misc!$M$148:$R$148</c:f>
              <c:numCache>
                <c:formatCode>0</c:formatCode>
                <c:ptCount val="6"/>
                <c:pt idx="0">
                  <c:v>2076</c:v>
                </c:pt>
                <c:pt idx="1">
                  <c:v>820</c:v>
                </c:pt>
                <c:pt idx="2">
                  <c:v>443.5</c:v>
                </c:pt>
                <c:pt idx="3">
                  <c:v>450.25</c:v>
                </c:pt>
                <c:pt idx="4">
                  <c:v>652.25</c:v>
                </c:pt>
                <c:pt idx="5">
                  <c:v>502.75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FF-452A-B6FA-05FD74AE78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Data_Misc!$D$188:$I$188</c:f>
              <c:numCache>
                <c:formatCode>0</c:formatCode>
                <c:ptCount val="6"/>
                <c:pt idx="0">
                  <c:v>241.75</c:v>
                </c:pt>
                <c:pt idx="1">
                  <c:v>904.3</c:v>
                </c:pt>
                <c:pt idx="2">
                  <c:v>20</c:v>
                </c:pt>
                <c:pt idx="3">
                  <c:v>46.33</c:v>
                </c:pt>
                <c:pt idx="4">
                  <c:v>363.5</c:v>
                </c:pt>
                <c:pt idx="5">
                  <c:v>39.5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D5-4706-B9DB-80554B17446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Data_Misc!$T$188</c:f>
              <c:numCache>
                <c:formatCode>0</c:formatCode>
                <c:ptCount val="1"/>
                <c:pt idx="0">
                  <c:v>914.34299999999996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BD5-4706-B9DB-80554B17446D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Data_Misc!$M$188:$R$188</c:f>
              <c:numCache>
                <c:formatCode>0</c:formatCode>
                <c:ptCount val="6"/>
                <c:pt idx="0">
                  <c:v>240.75</c:v>
                </c:pt>
                <c:pt idx="1">
                  <c:v>422.8</c:v>
                </c:pt>
                <c:pt idx="2">
                  <c:v>20</c:v>
                </c:pt>
                <c:pt idx="3">
                  <c:v>16.330000000000002</c:v>
                </c:pt>
                <c:pt idx="4">
                  <c:v>360</c:v>
                </c:pt>
                <c:pt idx="5">
                  <c:v>39.5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D5-4706-B9DB-80554B1744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Data_Misc!$D$208:$I$208</c:f>
              <c:numCache>
                <c:formatCode>0</c:formatCode>
                <c:ptCount val="6"/>
                <c:pt idx="0">
                  <c:v>124.5</c:v>
                </c:pt>
                <c:pt idx="1">
                  <c:v>159.5</c:v>
                </c:pt>
                <c:pt idx="2">
                  <c:v>325</c:v>
                </c:pt>
                <c:pt idx="3">
                  <c:v>353.73</c:v>
                </c:pt>
                <c:pt idx="4">
                  <c:v>380</c:v>
                </c:pt>
                <c:pt idx="5">
                  <c:v>207.1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3D-4A70-802C-46BFC7F41A5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Data_Misc!$T$208</c:f>
              <c:numCache>
                <c:formatCode>0</c:formatCode>
                <c:ptCount val="1"/>
                <c:pt idx="0">
                  <c:v>384.8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73D-4A70-802C-46BFC7F41A5A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Data_Misc!$M$208:$R$208</c:f>
              <c:numCache>
                <c:formatCode>0</c:formatCode>
                <c:ptCount val="6"/>
                <c:pt idx="0">
                  <c:v>114.5</c:v>
                </c:pt>
                <c:pt idx="1">
                  <c:v>158.5</c:v>
                </c:pt>
                <c:pt idx="2">
                  <c:v>216</c:v>
                </c:pt>
                <c:pt idx="3">
                  <c:v>294.17</c:v>
                </c:pt>
                <c:pt idx="4">
                  <c:v>228</c:v>
                </c:pt>
                <c:pt idx="5">
                  <c:v>207.1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3D-4A70-802C-46BFC7F41A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Data_Misc!$D$168:$I$168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4.5</c:v>
                </c:pt>
                <c:pt idx="5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61-4757-B6ED-475464E7984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Data_Misc!$T$168</c:f>
              <c:numCache>
                <c:formatCode>0</c:formatCode>
                <c:ptCount val="1"/>
                <c:pt idx="0">
                  <c:v>81.8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F61-4757-B6ED-475464E79847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Data_Misc!$M$168:$R$168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4.5</c:v>
                </c:pt>
                <c:pt idx="5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61-4757-B6ED-475464E79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748-4E2B-BF0D-1B33E5F5428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Data_Facilities!$D$8:$I$8</c:f>
              <c:numCache>
                <c:formatCode>0</c:formatCode>
                <c:ptCount val="6"/>
                <c:pt idx="0">
                  <c:v>4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0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48-4E2B-BF0D-1B33E5F54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08E-400A-B606-9AE49513379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Data_Facilities!$D$28:$I$28</c:f>
              <c:numCache>
                <c:formatCode>0</c:formatCode>
                <c:ptCount val="6"/>
                <c:pt idx="0">
                  <c:v>52</c:v>
                </c:pt>
                <c:pt idx="1">
                  <c:v>48</c:v>
                </c:pt>
                <c:pt idx="2">
                  <c:v>48</c:v>
                </c:pt>
                <c:pt idx="3">
                  <c:v>42</c:v>
                </c:pt>
                <c:pt idx="4">
                  <c:v>45</c:v>
                </c:pt>
                <c:pt idx="5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8E-400A-B606-9AE4951337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Data_Misc!$D$228:$I$228</c:f>
              <c:numCache>
                <c:formatCode>0</c:formatCode>
                <c:ptCount val="6"/>
                <c:pt idx="0">
                  <c:v>700.8</c:v>
                </c:pt>
                <c:pt idx="1">
                  <c:v>572.83000000000004</c:v>
                </c:pt>
                <c:pt idx="2">
                  <c:v>1292.6500000000001</c:v>
                </c:pt>
                <c:pt idx="3">
                  <c:v>738.53</c:v>
                </c:pt>
                <c:pt idx="4">
                  <c:v>452.92</c:v>
                </c:pt>
                <c:pt idx="5">
                  <c:v>297.25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87-4DB3-A5DB-17E9501B821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Data_Misc!$T$228</c:f>
              <c:numCache>
                <c:formatCode>0</c:formatCode>
                <c:ptCount val="1"/>
                <c:pt idx="0">
                  <c:v>1306.5765000000001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A87-4DB3-A5DB-17E9501B8216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Data_Misc!$M$228:$R$228</c:f>
              <c:numCache>
                <c:formatCode>0</c:formatCode>
                <c:ptCount val="6"/>
                <c:pt idx="0">
                  <c:v>496.8</c:v>
                </c:pt>
                <c:pt idx="1">
                  <c:v>456.58000000000004</c:v>
                </c:pt>
                <c:pt idx="2">
                  <c:v>1013.65</c:v>
                </c:pt>
                <c:pt idx="3">
                  <c:v>641.53</c:v>
                </c:pt>
                <c:pt idx="4">
                  <c:v>386.72</c:v>
                </c:pt>
                <c:pt idx="5">
                  <c:v>297.25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87-4DB3-A5DB-17E9501B82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4A5-41A5-9773-615C7E1207A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Data_Facilities!$D$88:$I$88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A5-41A5-9773-615C7E120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F3C-4554-B10C-0D12A27F311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Data_Facilities!$D$68:$I$68</c:f>
              <c:numCache>
                <c:formatCode>0</c:formatCode>
                <c:ptCount val="6"/>
                <c:pt idx="0">
                  <c:v>2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F3C-4554-B10C-0D12A27F31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D7B-462B-8253-223000C8FEB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Data_Facilities!$D$48:$I$48</c:f>
              <c:numCache>
                <c:formatCode>0</c:formatCode>
                <c:ptCount val="6"/>
                <c:pt idx="0">
                  <c:v>21</c:v>
                </c:pt>
                <c:pt idx="1">
                  <c:v>12</c:v>
                </c:pt>
                <c:pt idx="2">
                  <c:v>21</c:v>
                </c:pt>
                <c:pt idx="3">
                  <c:v>31</c:v>
                </c:pt>
                <c:pt idx="4">
                  <c:v>33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7B-462B-8253-223000C8FE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Data_Misc!$D$268:$I$268</c:f>
              <c:numCache>
                <c:formatCode>0</c:formatCode>
                <c:ptCount val="6"/>
                <c:pt idx="0">
                  <c:v>59</c:v>
                </c:pt>
                <c:pt idx="1">
                  <c:v>84</c:v>
                </c:pt>
                <c:pt idx="2">
                  <c:v>81</c:v>
                </c:pt>
                <c:pt idx="3">
                  <c:v>101</c:v>
                </c:pt>
                <c:pt idx="4">
                  <c:v>87</c:v>
                </c:pt>
                <c:pt idx="5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61-4EDA-8E0F-A7C2C90739A8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Data_Misc!$M$268:$R$268</c:f>
              <c:numCache>
                <c:formatCode>0</c:formatCode>
                <c:ptCount val="6"/>
                <c:pt idx="0">
                  <c:v>11</c:v>
                </c:pt>
                <c:pt idx="1">
                  <c:v>40</c:v>
                </c:pt>
                <c:pt idx="2">
                  <c:v>32</c:v>
                </c:pt>
                <c:pt idx="3">
                  <c:v>22</c:v>
                </c:pt>
                <c:pt idx="4">
                  <c:v>22</c:v>
                </c:pt>
                <c:pt idx="5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61-4EDA-8E0F-A7C2C90739A8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Data_Newbs!$T$8</c:f>
              <c:numCache>
                <c:formatCode>0</c:formatCode>
                <c:ptCount val="1"/>
                <c:pt idx="0">
                  <c:v>152.5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61-4EDA-8E0F-A7C2C9073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1B1-4F20-B7F1-CAB17039B78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Data_Membership!$D$9:$I$9</c:f>
              <c:numCache>
                <c:formatCode>0</c:formatCode>
                <c:ptCount val="6"/>
                <c:pt idx="0">
                  <c:v>913</c:v>
                </c:pt>
                <c:pt idx="1">
                  <c:v>839</c:v>
                </c:pt>
                <c:pt idx="2">
                  <c:v>855</c:v>
                </c:pt>
                <c:pt idx="3">
                  <c:v>813</c:v>
                </c:pt>
                <c:pt idx="4">
                  <c:v>805</c:v>
                </c:pt>
                <c:pt idx="5">
                  <c:v>790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B1-4F20-B7F1-CAB17039B78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Data_Membership!$K$9</c:f>
              <c:numCache>
                <c:formatCode>0</c:formatCode>
                <c:ptCount val="1"/>
                <c:pt idx="0">
                  <c:v>923.13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1B1-4F20-B7F1-CAB17039B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Data_Newbs!$D$9:$I$9</c:f>
              <c:numCache>
                <c:formatCode>0</c:formatCode>
                <c:ptCount val="6"/>
                <c:pt idx="0">
                  <c:v>33</c:v>
                </c:pt>
                <c:pt idx="1">
                  <c:v>69</c:v>
                </c:pt>
                <c:pt idx="2">
                  <c:v>74</c:v>
                </c:pt>
                <c:pt idx="3">
                  <c:v>91</c:v>
                </c:pt>
                <c:pt idx="4">
                  <c:v>71</c:v>
                </c:pt>
                <c:pt idx="5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CC-4D46-9976-26092670A46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Data_Newbs!$T$9</c:f>
              <c:numCache>
                <c:formatCode>0</c:formatCode>
                <c:ptCount val="1"/>
                <c:pt idx="0">
                  <c:v>94.93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4CC-4D46-9976-26092670A467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Data_Newbs!$M$9:$R$9</c:f>
              <c:numCache>
                <c:formatCode>0</c:formatCode>
                <c:ptCount val="6"/>
                <c:pt idx="0">
                  <c:v>28</c:v>
                </c:pt>
                <c:pt idx="1">
                  <c:v>51</c:v>
                </c:pt>
                <c:pt idx="2">
                  <c:v>57</c:v>
                </c:pt>
                <c:pt idx="3">
                  <c:v>70</c:v>
                </c:pt>
                <c:pt idx="4">
                  <c:v>71</c:v>
                </c:pt>
                <c:pt idx="5">
                  <c:v>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CC-4D46-9976-26092670A4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Data_VSC_Boat!$D$9:$I$9</c:f>
              <c:numCache>
                <c:formatCode>0</c:formatCode>
                <c:ptCount val="6"/>
                <c:pt idx="0">
                  <c:v>1497</c:v>
                </c:pt>
                <c:pt idx="1">
                  <c:v>1992</c:v>
                </c:pt>
                <c:pt idx="2">
                  <c:v>1682</c:v>
                </c:pt>
                <c:pt idx="3">
                  <c:v>1562</c:v>
                </c:pt>
                <c:pt idx="4">
                  <c:v>1441</c:v>
                </c:pt>
                <c:pt idx="5">
                  <c:v>1061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17-4915-B393-892E6D5BB40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Data_VSC_Boat!$T$9</c:f>
              <c:numCache>
                <c:formatCode>0</c:formatCode>
                <c:ptCount val="1"/>
                <c:pt idx="0">
                  <c:v>2012.92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D17-4915-B393-892E6D5BB405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Data_VSC_Boat!$M$9:$R$9</c:f>
              <c:numCache>
                <c:formatCode>0</c:formatCode>
                <c:ptCount val="6"/>
                <c:pt idx="0">
                  <c:v>1360</c:v>
                </c:pt>
                <c:pt idx="1">
                  <c:v>1850</c:v>
                </c:pt>
                <c:pt idx="2">
                  <c:v>1585</c:v>
                </c:pt>
                <c:pt idx="3">
                  <c:v>1452</c:v>
                </c:pt>
                <c:pt idx="4">
                  <c:v>1380</c:v>
                </c:pt>
                <c:pt idx="5">
                  <c:v>1061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D17-4915-B393-892E6D5BB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Data_VSC_Paddlecraft!$D$9:$I$9</c:f>
              <c:numCache>
                <c:formatCode>0</c:formatCode>
                <c:ptCount val="6"/>
                <c:pt idx="0">
                  <c:v>792</c:v>
                </c:pt>
                <c:pt idx="1">
                  <c:v>1500</c:v>
                </c:pt>
                <c:pt idx="2">
                  <c:v>929</c:v>
                </c:pt>
                <c:pt idx="3">
                  <c:v>1073</c:v>
                </c:pt>
                <c:pt idx="4">
                  <c:v>709</c:v>
                </c:pt>
                <c:pt idx="5">
                  <c:v>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15-4A8F-8E5A-3EE2317EEED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Data_VSC_Paddlecraft!$T$9</c:f>
              <c:numCache>
                <c:formatCode>0</c:formatCode>
                <c:ptCount val="1"/>
                <c:pt idx="0">
                  <c:v>1516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015-4A8F-8E5A-3EE2317EEEDB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Data_VSC_Paddlecraft!$M$9:$R$9</c:f>
              <c:numCache>
                <c:formatCode>0</c:formatCode>
                <c:ptCount val="6"/>
                <c:pt idx="0">
                  <c:v>742</c:v>
                </c:pt>
                <c:pt idx="1">
                  <c:v>1445</c:v>
                </c:pt>
                <c:pt idx="2">
                  <c:v>852</c:v>
                </c:pt>
                <c:pt idx="3">
                  <c:v>975</c:v>
                </c:pt>
                <c:pt idx="4">
                  <c:v>583</c:v>
                </c:pt>
                <c:pt idx="5">
                  <c:v>867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15-4A8F-8E5A-3EE2317EE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Data_Visits!$D$9:$I$9</c:f>
              <c:numCache>
                <c:formatCode>0</c:formatCode>
                <c:ptCount val="6"/>
                <c:pt idx="0">
                  <c:v>1000</c:v>
                </c:pt>
                <c:pt idx="1">
                  <c:v>1691</c:v>
                </c:pt>
                <c:pt idx="2">
                  <c:v>2261</c:v>
                </c:pt>
                <c:pt idx="3">
                  <c:v>2637</c:v>
                </c:pt>
                <c:pt idx="4">
                  <c:v>2599</c:v>
                </c:pt>
                <c:pt idx="5">
                  <c:v>1457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21-4E5B-AC85-67454E8D87E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Data_Visits!$T$9</c:f>
              <c:numCache>
                <c:formatCode>0</c:formatCode>
                <c:ptCount val="1"/>
                <c:pt idx="0">
                  <c:v>2664.37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E21-4E5B-AC85-67454E8D87EB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Data_Visits!$M$9:$R$9</c:f>
              <c:numCache>
                <c:formatCode>0</c:formatCode>
                <c:ptCount val="6"/>
                <c:pt idx="0">
                  <c:v>695</c:v>
                </c:pt>
                <c:pt idx="1">
                  <c:v>1404</c:v>
                </c:pt>
                <c:pt idx="2">
                  <c:v>1805</c:v>
                </c:pt>
                <c:pt idx="3">
                  <c:v>1842</c:v>
                </c:pt>
                <c:pt idx="4">
                  <c:v>2274</c:v>
                </c:pt>
                <c:pt idx="5">
                  <c:v>1457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21-4E5B-AC85-67454E8D87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Data_PE!$D$9:$I$9</c:f>
              <c:numCache>
                <c:formatCode>0</c:formatCode>
                <c:ptCount val="6"/>
                <c:pt idx="0">
                  <c:v>412</c:v>
                </c:pt>
                <c:pt idx="1">
                  <c:v>1043</c:v>
                </c:pt>
                <c:pt idx="2">
                  <c:v>998</c:v>
                </c:pt>
                <c:pt idx="3">
                  <c:v>1612</c:v>
                </c:pt>
                <c:pt idx="4">
                  <c:v>1238</c:v>
                </c:pt>
                <c:pt idx="5">
                  <c:v>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B1-47DE-AD33-2A9D419F524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Data_PE!$T$9</c:f>
              <c:numCache>
                <c:formatCode>0</c:formatCode>
                <c:ptCount val="1"/>
                <c:pt idx="0">
                  <c:v>1629.1200000000001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2B1-47DE-AD33-2A9D419F5244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Data_PE!$M$9:$R$9</c:f>
              <c:numCache>
                <c:formatCode>0</c:formatCode>
                <c:ptCount val="6"/>
                <c:pt idx="0">
                  <c:v>345</c:v>
                </c:pt>
                <c:pt idx="1">
                  <c:v>970</c:v>
                </c:pt>
                <c:pt idx="2">
                  <c:v>970</c:v>
                </c:pt>
                <c:pt idx="3">
                  <c:v>1252</c:v>
                </c:pt>
                <c:pt idx="4">
                  <c:v>1230</c:v>
                </c:pt>
                <c:pt idx="5">
                  <c:v>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2B1-47DE-AD33-2A9D419F52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Data_Boat!$D$9:$I$9</c:f>
              <c:numCache>
                <c:formatCode>0</c:formatCode>
                <c:ptCount val="6"/>
                <c:pt idx="0">
                  <c:v>1312.1699999999998</c:v>
                </c:pt>
                <c:pt idx="1">
                  <c:v>1112.73</c:v>
                </c:pt>
                <c:pt idx="2">
                  <c:v>1217.33</c:v>
                </c:pt>
                <c:pt idx="3">
                  <c:v>1186.3700000000003</c:v>
                </c:pt>
                <c:pt idx="4">
                  <c:v>1043.07</c:v>
                </c:pt>
                <c:pt idx="5">
                  <c:v>1143.81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D7-4F96-A79F-4FAEC221A0E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Data_Boat!$T$9</c:f>
              <c:numCache>
                <c:formatCode>0</c:formatCode>
                <c:ptCount val="1"/>
                <c:pt idx="0">
                  <c:v>1326.2916999999998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DD7-4F96-A79F-4FAEC221A0E0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Data_Boat!$M$9:$R$9</c:f>
              <c:numCache>
                <c:formatCode>0</c:formatCode>
                <c:ptCount val="6"/>
                <c:pt idx="0">
                  <c:v>1255.4899999999998</c:v>
                </c:pt>
                <c:pt idx="1">
                  <c:v>1050.5400000000002</c:v>
                </c:pt>
                <c:pt idx="2">
                  <c:v>1183.9099999999999</c:v>
                </c:pt>
                <c:pt idx="3">
                  <c:v>1141.56</c:v>
                </c:pt>
                <c:pt idx="4">
                  <c:v>1017.0899999999999</c:v>
                </c:pt>
                <c:pt idx="5">
                  <c:v>1143.81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D7-4F96-A79F-4FAEC221A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Data_Misc!$D$9:$I$9</c:f>
              <c:numCache>
                <c:formatCode>0</c:formatCode>
                <c:ptCount val="6"/>
                <c:pt idx="0">
                  <c:v>75.8</c:v>
                </c:pt>
                <c:pt idx="1">
                  <c:v>29.7</c:v>
                </c:pt>
                <c:pt idx="2">
                  <c:v>46.4</c:v>
                </c:pt>
                <c:pt idx="3">
                  <c:v>20.59</c:v>
                </c:pt>
                <c:pt idx="4">
                  <c:v>65.55</c:v>
                </c:pt>
                <c:pt idx="5">
                  <c:v>45.2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A1-429E-B1F6-5273569F14D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Data_Misc!$T$9</c:f>
              <c:numCache>
                <c:formatCode>0</c:formatCode>
                <c:ptCount val="1"/>
                <c:pt idx="0">
                  <c:v>77.557999999999993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4A1-429E-B1F6-5273569F14D3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Data_Misc!$M$9:$R$9</c:f>
              <c:numCache>
                <c:formatCode>0</c:formatCode>
                <c:ptCount val="6"/>
                <c:pt idx="0">
                  <c:v>71.8</c:v>
                </c:pt>
                <c:pt idx="1">
                  <c:v>19.7</c:v>
                </c:pt>
                <c:pt idx="2">
                  <c:v>46.4</c:v>
                </c:pt>
                <c:pt idx="3">
                  <c:v>20.59</c:v>
                </c:pt>
                <c:pt idx="4">
                  <c:v>65.55</c:v>
                </c:pt>
                <c:pt idx="5">
                  <c:v>45.2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A1-429E-B1F6-5273569F14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Data_Misc!$D$49:$I$49</c:f>
              <c:numCache>
                <c:formatCode>0</c:formatCode>
                <c:ptCount val="6"/>
                <c:pt idx="0">
                  <c:v>6320.91</c:v>
                </c:pt>
                <c:pt idx="1">
                  <c:v>2245.7800000000002</c:v>
                </c:pt>
                <c:pt idx="2">
                  <c:v>3213.4300000000003</c:v>
                </c:pt>
                <c:pt idx="3">
                  <c:v>2533.71</c:v>
                </c:pt>
                <c:pt idx="4">
                  <c:v>2407.21</c:v>
                </c:pt>
                <c:pt idx="5">
                  <c:v>1285.6600000000001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41-4AB3-BC6A-3DBA0C741B1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Data_Misc!$T$49</c:f>
              <c:numCache>
                <c:formatCode>0</c:formatCode>
                <c:ptCount val="1"/>
                <c:pt idx="0">
                  <c:v>6385.1190999999999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C41-4AB3-BC6A-3DBA0C741B1A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Data_Misc!$M$49:$R$49</c:f>
              <c:numCache>
                <c:formatCode>0</c:formatCode>
                <c:ptCount val="6"/>
                <c:pt idx="0">
                  <c:v>5907.38</c:v>
                </c:pt>
                <c:pt idx="1">
                  <c:v>1971.93</c:v>
                </c:pt>
                <c:pt idx="2">
                  <c:v>2752.25</c:v>
                </c:pt>
                <c:pt idx="3">
                  <c:v>1955.49</c:v>
                </c:pt>
                <c:pt idx="4">
                  <c:v>1736.29</c:v>
                </c:pt>
                <c:pt idx="5">
                  <c:v>1285.6600000000001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41-4AB3-BC6A-3DBA0C741B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Data_Misc!$D$29:$I$29</c:f>
              <c:numCache>
                <c:formatCode>0</c:formatCode>
                <c:ptCount val="6"/>
                <c:pt idx="0">
                  <c:v>145</c:v>
                </c:pt>
                <c:pt idx="1">
                  <c:v>173</c:v>
                </c:pt>
                <c:pt idx="2">
                  <c:v>213</c:v>
                </c:pt>
                <c:pt idx="3">
                  <c:v>114</c:v>
                </c:pt>
                <c:pt idx="4">
                  <c:v>110</c:v>
                </c:pt>
                <c:pt idx="5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75-47D6-A85F-90052FCD11B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Data_Misc!$T$29</c:f>
              <c:numCache>
                <c:formatCode>0</c:formatCode>
                <c:ptCount val="1"/>
                <c:pt idx="0">
                  <c:v>216.13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675-47D6-A85F-90052FCD11B2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Data_Misc!$M$29:$R$29</c:f>
              <c:numCache>
                <c:formatCode>0</c:formatCode>
                <c:ptCount val="6"/>
                <c:pt idx="0">
                  <c:v>136</c:v>
                </c:pt>
                <c:pt idx="1">
                  <c:v>155</c:v>
                </c:pt>
                <c:pt idx="2">
                  <c:v>195</c:v>
                </c:pt>
                <c:pt idx="3">
                  <c:v>99</c:v>
                </c:pt>
                <c:pt idx="4">
                  <c:v>75</c:v>
                </c:pt>
                <c:pt idx="5">
                  <c:v>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675-47D6-A85F-90052FCD11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Data_Misc!$D$249:$I$249</c:f>
              <c:numCache>
                <c:formatCode>0</c:formatCode>
                <c:ptCount val="6"/>
                <c:pt idx="0">
                  <c:v>163.55000000000001</c:v>
                </c:pt>
                <c:pt idx="1">
                  <c:v>200.57999999999998</c:v>
                </c:pt>
                <c:pt idx="2">
                  <c:v>93.45</c:v>
                </c:pt>
                <c:pt idx="3">
                  <c:v>53</c:v>
                </c:pt>
                <c:pt idx="4">
                  <c:v>60.5</c:v>
                </c:pt>
                <c:pt idx="5">
                  <c:v>26.5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13-496E-B409-61383967B8D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Data_Misc!$T$249</c:f>
              <c:numCache>
                <c:formatCode>0</c:formatCode>
                <c:ptCount val="1"/>
                <c:pt idx="0">
                  <c:v>203.58579999999998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713-496E-B409-61383967B8DB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Data_Misc!$M$249:$R$249</c:f>
              <c:numCache>
                <c:formatCode>0</c:formatCode>
                <c:ptCount val="6"/>
                <c:pt idx="0">
                  <c:v>140.05000000000001</c:v>
                </c:pt>
                <c:pt idx="1">
                  <c:v>181.57999999999998</c:v>
                </c:pt>
                <c:pt idx="2">
                  <c:v>85.539999999999992</c:v>
                </c:pt>
                <c:pt idx="3">
                  <c:v>53</c:v>
                </c:pt>
                <c:pt idx="4">
                  <c:v>60.5</c:v>
                </c:pt>
                <c:pt idx="5">
                  <c:v>26.5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13-496E-B409-61383967B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Data_MT!$D$9:$I$9</c:f>
              <c:numCache>
                <c:formatCode>0</c:formatCode>
                <c:ptCount val="6"/>
                <c:pt idx="0">
                  <c:v>1108.1800000000003</c:v>
                </c:pt>
                <c:pt idx="1">
                  <c:v>1071.97</c:v>
                </c:pt>
                <c:pt idx="2">
                  <c:v>1139.69</c:v>
                </c:pt>
                <c:pt idx="3">
                  <c:v>1147.69</c:v>
                </c:pt>
                <c:pt idx="4">
                  <c:v>1147.2499999999998</c:v>
                </c:pt>
                <c:pt idx="5">
                  <c:v>780.30000000000007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EB-4B92-8A67-21085BCFCD9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Data_MT!$T$9</c:f>
              <c:numCache>
                <c:formatCode>0</c:formatCode>
                <c:ptCount val="1"/>
                <c:pt idx="0">
                  <c:v>1160.1669000000002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5EB-4B92-8A67-21085BCFCD9B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Data_MT!$M$9:$R$9</c:f>
              <c:numCache>
                <c:formatCode>0</c:formatCode>
                <c:ptCount val="6"/>
                <c:pt idx="0">
                  <c:v>808.43000000000006</c:v>
                </c:pt>
                <c:pt idx="1">
                  <c:v>1010.5199999999999</c:v>
                </c:pt>
                <c:pt idx="2">
                  <c:v>983.31</c:v>
                </c:pt>
                <c:pt idx="3">
                  <c:v>941.56000000000017</c:v>
                </c:pt>
                <c:pt idx="4">
                  <c:v>986.67000000000007</c:v>
                </c:pt>
                <c:pt idx="5">
                  <c:v>780.30000000000007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EB-4B92-8A67-21085BCFC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Data_Misc!$D$69:$I$69</c:f>
              <c:numCache>
                <c:formatCode>0</c:formatCode>
                <c:ptCount val="6"/>
                <c:pt idx="0">
                  <c:v>3110.12</c:v>
                </c:pt>
                <c:pt idx="1">
                  <c:v>4111.17</c:v>
                </c:pt>
                <c:pt idx="2">
                  <c:v>4214.3899999999994</c:v>
                </c:pt>
                <c:pt idx="3">
                  <c:v>3105.9</c:v>
                </c:pt>
                <c:pt idx="4">
                  <c:v>2440.6799999999998</c:v>
                </c:pt>
                <c:pt idx="5">
                  <c:v>2254.71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C1-4FAB-85BE-70A3027AAB2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Data_Misc!$T$69</c:f>
              <c:numCache>
                <c:formatCode>0</c:formatCode>
                <c:ptCount val="1"/>
                <c:pt idx="0">
                  <c:v>4257.5338999999994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2C1-4FAB-85BE-70A3027AAB25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Data_Misc!$M$69:$R$69</c:f>
              <c:numCache>
                <c:formatCode>0</c:formatCode>
                <c:ptCount val="6"/>
                <c:pt idx="0">
                  <c:v>2332.37</c:v>
                </c:pt>
                <c:pt idx="1">
                  <c:v>3545.62</c:v>
                </c:pt>
                <c:pt idx="2">
                  <c:v>3709.36</c:v>
                </c:pt>
                <c:pt idx="3">
                  <c:v>2656.3</c:v>
                </c:pt>
                <c:pt idx="4">
                  <c:v>2150.85</c:v>
                </c:pt>
                <c:pt idx="5">
                  <c:v>2254.71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C1-4FAB-85BE-70A3027AAB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Data_Misc!$D$89:$I$89</c:f>
              <c:numCache>
                <c:formatCode>0</c:formatCode>
                <c:ptCount val="6"/>
                <c:pt idx="0">
                  <c:v>43</c:v>
                </c:pt>
                <c:pt idx="1">
                  <c:v>4</c:v>
                </c:pt>
                <c:pt idx="2">
                  <c:v>268.8</c:v>
                </c:pt>
                <c:pt idx="3">
                  <c:v>78.5</c:v>
                </c:pt>
                <c:pt idx="4">
                  <c:v>53</c:v>
                </c:pt>
                <c:pt idx="5">
                  <c:v>39.5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B9-42FE-BA80-99F7743468B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Data_Misc!$T$89</c:f>
              <c:numCache>
                <c:formatCode>0</c:formatCode>
                <c:ptCount val="1"/>
                <c:pt idx="0">
                  <c:v>272.488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CB9-42FE-BA80-99F7743468B7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Data_Misc!$M$89:$R$89</c:f>
              <c:numCache>
                <c:formatCode>0</c:formatCode>
                <c:ptCount val="6"/>
                <c:pt idx="0">
                  <c:v>43</c:v>
                </c:pt>
                <c:pt idx="1">
                  <c:v>4</c:v>
                </c:pt>
                <c:pt idx="2">
                  <c:v>259.5</c:v>
                </c:pt>
                <c:pt idx="3">
                  <c:v>78.5</c:v>
                </c:pt>
                <c:pt idx="4">
                  <c:v>44</c:v>
                </c:pt>
                <c:pt idx="5">
                  <c:v>39.5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B9-42FE-BA80-99F7743468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Data_Misc!$D$109:$I$109</c:f>
              <c:numCache>
                <c:formatCode>0</c:formatCode>
                <c:ptCount val="6"/>
                <c:pt idx="0">
                  <c:v>882.3</c:v>
                </c:pt>
                <c:pt idx="1">
                  <c:v>888.08</c:v>
                </c:pt>
                <c:pt idx="2">
                  <c:v>404.95000000000005</c:v>
                </c:pt>
                <c:pt idx="3">
                  <c:v>606.5</c:v>
                </c:pt>
                <c:pt idx="4">
                  <c:v>1295.1500000000001</c:v>
                </c:pt>
                <c:pt idx="5">
                  <c:v>461.45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C8-4ACF-AEDA-52328AB420D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Data_Misc!$T$109</c:f>
              <c:numCache>
                <c:formatCode>0</c:formatCode>
                <c:ptCount val="1"/>
                <c:pt idx="0">
                  <c:v>1309.1015000000002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DC8-4ACF-AEDA-52328AB420D4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Data_Misc!$M$109:$R$109</c:f>
              <c:numCache>
                <c:formatCode>0</c:formatCode>
                <c:ptCount val="6"/>
                <c:pt idx="0">
                  <c:v>822.3</c:v>
                </c:pt>
                <c:pt idx="1">
                  <c:v>775.08</c:v>
                </c:pt>
                <c:pt idx="2">
                  <c:v>387.79</c:v>
                </c:pt>
                <c:pt idx="3">
                  <c:v>109</c:v>
                </c:pt>
                <c:pt idx="4">
                  <c:v>1015.15</c:v>
                </c:pt>
                <c:pt idx="5">
                  <c:v>461.45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C8-4ACF-AEDA-52328AB4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Data_Misc!$D$129:$I$129</c:f>
              <c:numCache>
                <c:formatCode>0</c:formatCode>
                <c:ptCount val="6"/>
                <c:pt idx="0">
                  <c:v>125.75</c:v>
                </c:pt>
                <c:pt idx="1">
                  <c:v>38</c:v>
                </c:pt>
                <c:pt idx="2">
                  <c:v>61.5</c:v>
                </c:pt>
                <c:pt idx="3">
                  <c:v>609.5</c:v>
                </c:pt>
                <c:pt idx="4">
                  <c:v>409.75</c:v>
                </c:pt>
                <c:pt idx="5">
                  <c:v>88.5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49-4FEA-AE62-2D46860888C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Data_Misc!$T$129</c:f>
              <c:numCache>
                <c:formatCode>0</c:formatCode>
                <c:ptCount val="1"/>
                <c:pt idx="0">
                  <c:v>616.59500000000003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349-4FEA-AE62-2D46860888CD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Data_Misc!$M$129:$R$129</c:f>
              <c:numCache>
                <c:formatCode>0</c:formatCode>
                <c:ptCount val="6"/>
                <c:pt idx="0">
                  <c:v>109.25</c:v>
                </c:pt>
                <c:pt idx="1">
                  <c:v>38</c:v>
                </c:pt>
                <c:pt idx="2">
                  <c:v>45</c:v>
                </c:pt>
                <c:pt idx="3">
                  <c:v>450</c:v>
                </c:pt>
                <c:pt idx="4">
                  <c:v>333.25</c:v>
                </c:pt>
                <c:pt idx="5">
                  <c:v>88.5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349-4FEA-AE62-2D46860888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Data_Misc!$D$149:$I$149</c:f>
              <c:numCache>
                <c:formatCode>0</c:formatCode>
                <c:ptCount val="6"/>
                <c:pt idx="0">
                  <c:v>1469.5</c:v>
                </c:pt>
                <c:pt idx="1">
                  <c:v>173</c:v>
                </c:pt>
                <c:pt idx="2">
                  <c:v>1036</c:v>
                </c:pt>
                <c:pt idx="3">
                  <c:v>1011.5</c:v>
                </c:pt>
                <c:pt idx="4">
                  <c:v>1309.5</c:v>
                </c:pt>
                <c:pt idx="5">
                  <c:v>853.5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41-4562-A35B-56509FAEFA7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Data_Misc!$T$149</c:f>
              <c:numCache>
                <c:formatCode>0</c:formatCode>
                <c:ptCount val="1"/>
                <c:pt idx="0">
                  <c:v>1485.1949999999999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941-4562-A35B-56509FAEFA71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Data_Misc!$M$149:$R$149</c:f>
              <c:numCache>
                <c:formatCode>0</c:formatCode>
                <c:ptCount val="6"/>
                <c:pt idx="0">
                  <c:v>950.5</c:v>
                </c:pt>
                <c:pt idx="1">
                  <c:v>86</c:v>
                </c:pt>
                <c:pt idx="2">
                  <c:v>1036</c:v>
                </c:pt>
                <c:pt idx="3">
                  <c:v>1011.5</c:v>
                </c:pt>
                <c:pt idx="4">
                  <c:v>1131.5</c:v>
                </c:pt>
                <c:pt idx="5">
                  <c:v>853.5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41-4562-A35B-56509FAEFA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Data_Misc!$D$189:$I$189</c:f>
              <c:numCache>
                <c:formatCode>0</c:formatCode>
                <c:ptCount val="6"/>
                <c:pt idx="0">
                  <c:v>13.5</c:v>
                </c:pt>
                <c:pt idx="1">
                  <c:v>0</c:v>
                </c:pt>
                <c:pt idx="2">
                  <c:v>12</c:v>
                </c:pt>
                <c:pt idx="3">
                  <c:v>63.5</c:v>
                </c:pt>
                <c:pt idx="4">
                  <c:v>73.5</c:v>
                </c:pt>
                <c:pt idx="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7E-4058-A63D-22CCEEC5CA3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Data_Misc!$T$189</c:f>
              <c:numCache>
                <c:formatCode>0</c:formatCode>
                <c:ptCount val="1"/>
                <c:pt idx="0">
                  <c:v>75.234999999999999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07E-4058-A63D-22CCEEC5CA3E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Data_Misc!$M$189:$R$189</c:f>
              <c:numCache>
                <c:formatCode>0</c:formatCode>
                <c:ptCount val="6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11.5</c:v>
                </c:pt>
                <c:pt idx="4">
                  <c:v>43.5</c:v>
                </c:pt>
                <c:pt idx="5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7E-4058-A63D-22CCEEC5CA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Data_Misc!$D$209:$I$209</c:f>
              <c:numCache>
                <c:formatCode>0</c:formatCode>
                <c:ptCount val="6"/>
                <c:pt idx="0">
                  <c:v>204.22</c:v>
                </c:pt>
                <c:pt idx="1">
                  <c:v>209.23000000000002</c:v>
                </c:pt>
                <c:pt idx="2">
                  <c:v>793.9</c:v>
                </c:pt>
                <c:pt idx="3">
                  <c:v>505.13</c:v>
                </c:pt>
                <c:pt idx="4">
                  <c:v>578.09</c:v>
                </c:pt>
                <c:pt idx="5">
                  <c:v>415.11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09-422D-AB51-59E62BD689E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Data_Misc!$T$209</c:f>
              <c:numCache>
                <c:formatCode>0</c:formatCode>
                <c:ptCount val="1"/>
                <c:pt idx="0">
                  <c:v>802.83899999999994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909-422D-AB51-59E62BD689E1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Data_Misc!$M$209:$R$209</c:f>
              <c:numCache>
                <c:formatCode>0</c:formatCode>
                <c:ptCount val="6"/>
                <c:pt idx="0">
                  <c:v>169.22</c:v>
                </c:pt>
                <c:pt idx="1">
                  <c:v>111.71</c:v>
                </c:pt>
                <c:pt idx="2">
                  <c:v>589.31000000000006</c:v>
                </c:pt>
                <c:pt idx="3">
                  <c:v>399.98</c:v>
                </c:pt>
                <c:pt idx="4">
                  <c:v>406.57</c:v>
                </c:pt>
                <c:pt idx="5">
                  <c:v>415.11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09-422D-AB51-59E62BD689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Data_Misc!$D$169:$I$169</c:f>
              <c:numCache>
                <c:formatCode>0</c:formatCode>
                <c:ptCount val="6"/>
                <c:pt idx="0">
                  <c:v>0</c:v>
                </c:pt>
                <c:pt idx="1">
                  <c:v>80</c:v>
                </c:pt>
                <c:pt idx="2">
                  <c:v>66</c:v>
                </c:pt>
                <c:pt idx="3">
                  <c:v>53.5</c:v>
                </c:pt>
                <c:pt idx="4">
                  <c:v>10.75</c:v>
                </c:pt>
                <c:pt idx="5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69-4BB5-AF72-E54A8CE45DD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Data_Misc!$T$169</c:f>
              <c:numCache>
                <c:formatCode>0</c:formatCode>
                <c:ptCount val="1"/>
                <c:pt idx="0">
                  <c:v>81.8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969-4BB5-AF72-E54A8CE45DD7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Data_Misc!$M$169:$R$169</c:f>
              <c:numCache>
                <c:formatCode>0</c:formatCode>
                <c:ptCount val="6"/>
                <c:pt idx="0">
                  <c:v>0</c:v>
                </c:pt>
                <c:pt idx="1">
                  <c:v>80</c:v>
                </c:pt>
                <c:pt idx="2">
                  <c:v>64</c:v>
                </c:pt>
                <c:pt idx="3">
                  <c:v>53.5</c:v>
                </c:pt>
                <c:pt idx="4">
                  <c:v>8</c:v>
                </c:pt>
                <c:pt idx="5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9-4BB5-AF72-E54A8CE45D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F60-4363-A654-9BFBD9BF0DE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Data_Facilities!$D$9:$I$9</c:f>
              <c:numCache>
                <c:formatCode>0</c:formatCode>
                <c:ptCount val="6"/>
                <c:pt idx="0">
                  <c:v>3</c:v>
                </c:pt>
                <c:pt idx="1">
                  <c:v>9</c:v>
                </c:pt>
                <c:pt idx="2">
                  <c:v>2</c:v>
                </c:pt>
                <c:pt idx="3">
                  <c:v>6</c:v>
                </c:pt>
                <c:pt idx="4">
                  <c:v>6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F60-4363-A654-9BFBD9BF0D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E2C-4609-8280-8D62A3E8BA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Data_Facilities!$D$29:$I$29</c:f>
              <c:numCache>
                <c:formatCode>0</c:formatCode>
                <c:ptCount val="6"/>
                <c:pt idx="0">
                  <c:v>49</c:v>
                </c:pt>
                <c:pt idx="1">
                  <c:v>51</c:v>
                </c:pt>
                <c:pt idx="2">
                  <c:v>49</c:v>
                </c:pt>
                <c:pt idx="3">
                  <c:v>39</c:v>
                </c:pt>
                <c:pt idx="4">
                  <c:v>35</c:v>
                </c:pt>
                <c:pt idx="5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2C-4609-8280-8D62A3E8BA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Data_Misc!$D$229:$I$229</c:f>
              <c:numCache>
                <c:formatCode>0</c:formatCode>
                <c:ptCount val="6"/>
                <c:pt idx="0">
                  <c:v>91.67</c:v>
                </c:pt>
                <c:pt idx="1">
                  <c:v>123.02</c:v>
                </c:pt>
                <c:pt idx="2">
                  <c:v>262.92</c:v>
                </c:pt>
                <c:pt idx="3">
                  <c:v>251.82999999999998</c:v>
                </c:pt>
                <c:pt idx="4">
                  <c:v>258.69</c:v>
                </c:pt>
                <c:pt idx="5">
                  <c:v>85.88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F0-4F84-9810-99133E48D2C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Data_Misc!$T$229</c:f>
              <c:numCache>
                <c:formatCode>0</c:formatCode>
                <c:ptCount val="1"/>
                <c:pt idx="0">
                  <c:v>266.54920000000004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2F0-4F84-9810-99133E48D2C7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Data_Misc!$M$229:$R$229</c:f>
              <c:numCache>
                <c:formatCode>0</c:formatCode>
                <c:ptCount val="6"/>
                <c:pt idx="0">
                  <c:v>42.7</c:v>
                </c:pt>
                <c:pt idx="1">
                  <c:v>105.09</c:v>
                </c:pt>
                <c:pt idx="2">
                  <c:v>192.5</c:v>
                </c:pt>
                <c:pt idx="3">
                  <c:v>227.07999999999998</c:v>
                </c:pt>
                <c:pt idx="4">
                  <c:v>238.4</c:v>
                </c:pt>
                <c:pt idx="5">
                  <c:v>85.88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F0-4F84-9810-99133E48D2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A6B-4CC1-AFAE-94F34D512D0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Data_Facilities!$D$89:$I$89</c:f>
              <c:numCache>
                <c:formatCode>0</c:formatCode>
                <c:ptCount val="6"/>
                <c:pt idx="0">
                  <c:v>2</c:v>
                </c:pt>
                <c:pt idx="1">
                  <c:v>3</c:v>
                </c:pt>
                <c:pt idx="2">
                  <c:v>13</c:v>
                </c:pt>
                <c:pt idx="3">
                  <c:v>18</c:v>
                </c:pt>
                <c:pt idx="4">
                  <c:v>22</c:v>
                </c:pt>
                <c:pt idx="5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6B-4CC1-AFAE-94F34D512D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6F8-4376-9729-E358FBB990F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Data_Facilities!$D$69:$I$69</c:f>
              <c:numCache>
                <c:formatCode>0</c:formatCode>
                <c:ptCount val="6"/>
                <c:pt idx="0">
                  <c:v>11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13</c:v>
                </c:pt>
                <c:pt idx="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F8-4376-9729-E358FBB990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ECB-42D0-A8A5-EB7596E6548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Data_Facilities!$D$49:$I$49</c:f>
              <c:numCache>
                <c:formatCode>0</c:formatCode>
                <c:ptCount val="6"/>
                <c:pt idx="0">
                  <c:v>29</c:v>
                </c:pt>
                <c:pt idx="1">
                  <c:v>33</c:v>
                </c:pt>
                <c:pt idx="2">
                  <c:v>34</c:v>
                </c:pt>
                <c:pt idx="3">
                  <c:v>20</c:v>
                </c:pt>
                <c:pt idx="4">
                  <c:v>13</c:v>
                </c:pt>
                <c:pt idx="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CB-42D0-A8A5-EB7596E654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Data_Misc!$D$269:$I$269</c:f>
              <c:numCache>
                <c:formatCode>0</c:formatCode>
                <c:ptCount val="6"/>
                <c:pt idx="0">
                  <c:v>93</c:v>
                </c:pt>
                <c:pt idx="1">
                  <c:v>37</c:v>
                </c:pt>
                <c:pt idx="2">
                  <c:v>74</c:v>
                </c:pt>
                <c:pt idx="3">
                  <c:v>78</c:v>
                </c:pt>
                <c:pt idx="4">
                  <c:v>60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8C-4742-B590-13EE6D50C22C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Data_Misc!$M$269:$R$269</c:f>
              <c:numCache>
                <c:formatCode>0</c:formatCode>
                <c:ptCount val="6"/>
                <c:pt idx="0">
                  <c:v>15</c:v>
                </c:pt>
                <c:pt idx="1">
                  <c:v>10</c:v>
                </c:pt>
                <c:pt idx="2">
                  <c:v>13</c:v>
                </c:pt>
                <c:pt idx="3">
                  <c:v>18</c:v>
                </c:pt>
                <c:pt idx="4">
                  <c:v>15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18C-4742-B590-13EE6D50C22C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Data_Newbs!$T$9</c:f>
              <c:numCache>
                <c:formatCode>0</c:formatCode>
                <c:ptCount val="1"/>
                <c:pt idx="0">
                  <c:v>94.93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8C-4742-B590-13EE6D50C2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D6-4ACA-A3B7-7F6CA8CF9F9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Data_Membership!$D$10:$I$10</c:f>
              <c:numCache>
                <c:formatCode>0</c:formatCode>
                <c:ptCount val="6"/>
                <c:pt idx="0">
                  <c:v>792</c:v>
                </c:pt>
                <c:pt idx="1">
                  <c:v>767</c:v>
                </c:pt>
                <c:pt idx="2">
                  <c:v>718</c:v>
                </c:pt>
                <c:pt idx="3">
                  <c:v>691</c:v>
                </c:pt>
                <c:pt idx="4">
                  <c:v>686</c:v>
                </c:pt>
                <c:pt idx="5">
                  <c:v>681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D6-4ACA-A3B7-7F6CA8CF9F9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Data_Membership!$K$10</c:f>
              <c:numCache>
                <c:formatCode>0</c:formatCode>
                <c:ptCount val="1"/>
                <c:pt idx="0">
                  <c:v>800.92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9D6-4ACA-A3B7-7F6CA8CF9F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Data_Newbs!$D$10:$I$10</c:f>
              <c:numCache>
                <c:formatCode>0</c:formatCode>
                <c:ptCount val="6"/>
                <c:pt idx="0">
                  <c:v>46</c:v>
                </c:pt>
                <c:pt idx="1">
                  <c:v>60</c:v>
                </c:pt>
                <c:pt idx="2">
                  <c:v>61</c:v>
                </c:pt>
                <c:pt idx="3">
                  <c:v>52</c:v>
                </c:pt>
                <c:pt idx="4">
                  <c:v>62</c:v>
                </c:pt>
                <c:pt idx="5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B0-4AB4-9BEF-C00740DE6A1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Data_Newbs!$T$10</c:f>
              <c:numCache>
                <c:formatCode>0</c:formatCode>
                <c:ptCount val="1"/>
                <c:pt idx="0">
                  <c:v>83.820000000000007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4B0-4AB4-9BEF-C00740DE6A1E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Data_Newbs!$M$10:$R$10</c:f>
              <c:numCache>
                <c:formatCode>0</c:formatCode>
                <c:ptCount val="6"/>
                <c:pt idx="0">
                  <c:v>33</c:v>
                </c:pt>
                <c:pt idx="1">
                  <c:v>41</c:v>
                </c:pt>
                <c:pt idx="2">
                  <c:v>53</c:v>
                </c:pt>
                <c:pt idx="3">
                  <c:v>44</c:v>
                </c:pt>
                <c:pt idx="4">
                  <c:v>51</c:v>
                </c:pt>
                <c:pt idx="5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B0-4AB4-9BEF-C00740DE6A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Data_VSC_Boat!$D$10:$I$10</c:f>
              <c:numCache>
                <c:formatCode>0</c:formatCode>
                <c:ptCount val="6"/>
                <c:pt idx="0">
                  <c:v>2182</c:v>
                </c:pt>
                <c:pt idx="1">
                  <c:v>2552</c:v>
                </c:pt>
                <c:pt idx="2">
                  <c:v>1914</c:v>
                </c:pt>
                <c:pt idx="3">
                  <c:v>2237</c:v>
                </c:pt>
                <c:pt idx="4">
                  <c:v>2247</c:v>
                </c:pt>
                <c:pt idx="5">
                  <c:v>2057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15-4BBB-8070-34CE6D219D7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Data_VSC_Boat!$T$10</c:f>
              <c:numCache>
                <c:formatCode>0</c:formatCode>
                <c:ptCount val="1"/>
                <c:pt idx="0">
                  <c:v>2578.52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A15-4BBB-8070-34CE6D219D7F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Data_VSC_Boat!$M$10:$R$10</c:f>
              <c:numCache>
                <c:formatCode>0</c:formatCode>
                <c:ptCount val="6"/>
                <c:pt idx="0">
                  <c:v>2022</c:v>
                </c:pt>
                <c:pt idx="1">
                  <c:v>2488</c:v>
                </c:pt>
                <c:pt idx="2">
                  <c:v>1866</c:v>
                </c:pt>
                <c:pt idx="3">
                  <c:v>2140</c:v>
                </c:pt>
                <c:pt idx="4">
                  <c:v>2127</c:v>
                </c:pt>
                <c:pt idx="5">
                  <c:v>2057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A15-4BBB-8070-34CE6D219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Data_VSC_Paddlecraft!$D$10:$I$10</c:f>
              <c:numCache>
                <c:formatCode>0</c:formatCode>
                <c:ptCount val="6"/>
                <c:pt idx="0">
                  <c:v>737</c:v>
                </c:pt>
                <c:pt idx="1">
                  <c:v>1089</c:v>
                </c:pt>
                <c:pt idx="2">
                  <c:v>1643</c:v>
                </c:pt>
                <c:pt idx="3">
                  <c:v>1535</c:v>
                </c:pt>
                <c:pt idx="4">
                  <c:v>1948</c:v>
                </c:pt>
                <c:pt idx="5">
                  <c:v>1195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E3-439D-AEC9-91512BE36B4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Data_VSC_Paddlecraft!$T$10</c:f>
              <c:numCache>
                <c:formatCode>0</c:formatCode>
                <c:ptCount val="1"/>
                <c:pt idx="0">
                  <c:v>1968.48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2E3-439D-AEC9-91512BE36B4C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Data_VSC_Paddlecraft!$M$10:$R$10</c:f>
              <c:numCache>
                <c:formatCode>0</c:formatCode>
                <c:ptCount val="6"/>
                <c:pt idx="0">
                  <c:v>722</c:v>
                </c:pt>
                <c:pt idx="1">
                  <c:v>1070</c:v>
                </c:pt>
                <c:pt idx="2">
                  <c:v>1611</c:v>
                </c:pt>
                <c:pt idx="3">
                  <c:v>1535</c:v>
                </c:pt>
                <c:pt idx="4">
                  <c:v>1944</c:v>
                </c:pt>
                <c:pt idx="5">
                  <c:v>1195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E3-439D-AEC9-91512BE36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Data_Visits!$D$10:$I$10</c:f>
              <c:numCache>
                <c:formatCode>0</c:formatCode>
                <c:ptCount val="6"/>
                <c:pt idx="0">
                  <c:v>1852</c:v>
                </c:pt>
                <c:pt idx="1">
                  <c:v>1501</c:v>
                </c:pt>
                <c:pt idx="2">
                  <c:v>1772</c:v>
                </c:pt>
                <c:pt idx="3">
                  <c:v>2120</c:v>
                </c:pt>
                <c:pt idx="4">
                  <c:v>1877</c:v>
                </c:pt>
                <c:pt idx="5">
                  <c:v>1403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78-4A89-A9ED-CBBA0793E5D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Data_Visits!$T$10</c:f>
              <c:numCache>
                <c:formatCode>0</c:formatCode>
                <c:ptCount val="1"/>
                <c:pt idx="0">
                  <c:v>2142.1999999999998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B78-4A89-A9ED-CBBA0793E5DA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Data_Visits!$M$10:$R$10</c:f>
              <c:numCache>
                <c:formatCode>0</c:formatCode>
                <c:ptCount val="6"/>
                <c:pt idx="0">
                  <c:v>1652</c:v>
                </c:pt>
                <c:pt idx="1">
                  <c:v>1317</c:v>
                </c:pt>
                <c:pt idx="2">
                  <c:v>1423</c:v>
                </c:pt>
                <c:pt idx="3">
                  <c:v>1816</c:v>
                </c:pt>
                <c:pt idx="4">
                  <c:v>1641</c:v>
                </c:pt>
                <c:pt idx="5">
                  <c:v>1403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78-4A89-A9ED-CBBA0793E5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Data_PE!$D$10:$I$10</c:f>
              <c:numCache>
                <c:formatCode>0</c:formatCode>
                <c:ptCount val="6"/>
                <c:pt idx="0">
                  <c:v>273</c:v>
                </c:pt>
                <c:pt idx="1">
                  <c:v>511</c:v>
                </c:pt>
                <c:pt idx="2">
                  <c:v>732</c:v>
                </c:pt>
                <c:pt idx="3">
                  <c:v>864</c:v>
                </c:pt>
                <c:pt idx="4">
                  <c:v>1094</c:v>
                </c:pt>
                <c:pt idx="5">
                  <c:v>1160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3A-4DE6-96CC-C5138579F6B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Data_PE!$T$10</c:f>
              <c:numCache>
                <c:formatCode>0</c:formatCode>
                <c:ptCount val="1"/>
                <c:pt idx="0">
                  <c:v>1172.5999999999999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13A-4DE6-96CC-C5138579F6BC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Data_PE!$M$10:$R$10</c:f>
              <c:numCache>
                <c:formatCode>0</c:formatCode>
                <c:ptCount val="6"/>
                <c:pt idx="0">
                  <c:v>240</c:v>
                </c:pt>
                <c:pt idx="1">
                  <c:v>488</c:v>
                </c:pt>
                <c:pt idx="2">
                  <c:v>702</c:v>
                </c:pt>
                <c:pt idx="3">
                  <c:v>685</c:v>
                </c:pt>
                <c:pt idx="4">
                  <c:v>1081</c:v>
                </c:pt>
                <c:pt idx="5">
                  <c:v>1160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13A-4DE6-96CC-C5138579F6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Data_Boat!$D$10:$I$10</c:f>
              <c:numCache>
                <c:formatCode>0</c:formatCode>
                <c:ptCount val="6"/>
                <c:pt idx="0">
                  <c:v>1121.0999999999999</c:v>
                </c:pt>
                <c:pt idx="1">
                  <c:v>866.24999999999989</c:v>
                </c:pt>
                <c:pt idx="2">
                  <c:v>1004.3599999999999</c:v>
                </c:pt>
                <c:pt idx="3">
                  <c:v>1134.5900000000001</c:v>
                </c:pt>
                <c:pt idx="4">
                  <c:v>1058.1899999999996</c:v>
                </c:pt>
                <c:pt idx="5">
                  <c:v>792.06000000000006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D4-4779-9C21-DCCF0098B7D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Data_Boat!$T$10</c:f>
              <c:numCache>
                <c:formatCode>0</c:formatCode>
                <c:ptCount val="1"/>
                <c:pt idx="0">
                  <c:v>1146.9359000000002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9D4-4779-9C21-DCCF0098B7D8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Data_Boat!$M$10:$R$10</c:f>
              <c:numCache>
                <c:formatCode>0</c:formatCode>
                <c:ptCount val="6"/>
                <c:pt idx="0">
                  <c:v>1116.0899999999999</c:v>
                </c:pt>
                <c:pt idx="1">
                  <c:v>866.24999999999989</c:v>
                </c:pt>
                <c:pt idx="2">
                  <c:v>985.3599999999999</c:v>
                </c:pt>
                <c:pt idx="3">
                  <c:v>1122.0900000000001</c:v>
                </c:pt>
                <c:pt idx="4">
                  <c:v>1058.1899999999996</c:v>
                </c:pt>
                <c:pt idx="5">
                  <c:v>792.06000000000006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D4-4779-9C21-DCCF0098B7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Data_Misc!$D$10:$I$10</c:f>
              <c:numCache>
                <c:formatCode>0</c:formatCode>
                <c:ptCount val="6"/>
                <c:pt idx="0">
                  <c:v>646.12</c:v>
                </c:pt>
                <c:pt idx="1">
                  <c:v>474.57999999999993</c:v>
                </c:pt>
                <c:pt idx="2">
                  <c:v>454.83</c:v>
                </c:pt>
                <c:pt idx="3">
                  <c:v>372.71999999999997</c:v>
                </c:pt>
                <c:pt idx="4">
                  <c:v>266.13</c:v>
                </c:pt>
                <c:pt idx="5">
                  <c:v>200.1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4E-46F6-9C33-522D5ED78EA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Data_Misc!$T$10</c:f>
              <c:numCache>
                <c:formatCode>0</c:formatCode>
                <c:ptCount val="1"/>
                <c:pt idx="0">
                  <c:v>653.58119999999997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54E-46F6-9C33-522D5ED78EA2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Data_Misc!$M$10:$R$10</c:f>
              <c:numCache>
                <c:formatCode>0</c:formatCode>
                <c:ptCount val="6"/>
                <c:pt idx="0">
                  <c:v>646.12</c:v>
                </c:pt>
                <c:pt idx="1">
                  <c:v>408.13</c:v>
                </c:pt>
                <c:pt idx="2">
                  <c:v>434.49</c:v>
                </c:pt>
                <c:pt idx="3">
                  <c:v>344.32</c:v>
                </c:pt>
                <c:pt idx="4">
                  <c:v>248.28</c:v>
                </c:pt>
                <c:pt idx="5">
                  <c:v>200.1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4E-46F6-9C33-522D5ED78E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Data_Misc!$D$50:$I$50</c:f>
              <c:numCache>
                <c:formatCode>0</c:formatCode>
                <c:ptCount val="6"/>
                <c:pt idx="0">
                  <c:v>1543.2599999999998</c:v>
                </c:pt>
                <c:pt idx="1">
                  <c:v>1592.18</c:v>
                </c:pt>
                <c:pt idx="2">
                  <c:v>1261.01</c:v>
                </c:pt>
                <c:pt idx="3">
                  <c:v>1418.63</c:v>
                </c:pt>
                <c:pt idx="4">
                  <c:v>1178.24</c:v>
                </c:pt>
                <c:pt idx="5">
                  <c:v>897.59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84-4047-9A5B-BE4C6AC088B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Data_Misc!$T$50</c:f>
              <c:numCache>
                <c:formatCode>0</c:formatCode>
                <c:ptCount val="1"/>
                <c:pt idx="0">
                  <c:v>1609.1018000000001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484-4047-9A5B-BE4C6AC088BE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Data_Misc!$M$50:$R$50</c:f>
              <c:numCache>
                <c:formatCode>0</c:formatCode>
                <c:ptCount val="6"/>
                <c:pt idx="0">
                  <c:v>1111.1599999999999</c:v>
                </c:pt>
                <c:pt idx="1">
                  <c:v>1325.83</c:v>
                </c:pt>
                <c:pt idx="2">
                  <c:v>997.31000000000006</c:v>
                </c:pt>
                <c:pt idx="3">
                  <c:v>1142.6300000000001</c:v>
                </c:pt>
                <c:pt idx="4">
                  <c:v>1025.5900000000001</c:v>
                </c:pt>
                <c:pt idx="5">
                  <c:v>897.59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84-4047-9A5B-BE4C6AC088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Data_Misc!$D$30:$I$30</c:f>
              <c:numCache>
                <c:formatCode>0</c:formatCode>
                <c:ptCount val="6"/>
                <c:pt idx="0">
                  <c:v>423</c:v>
                </c:pt>
                <c:pt idx="1">
                  <c:v>451</c:v>
                </c:pt>
                <c:pt idx="2">
                  <c:v>224</c:v>
                </c:pt>
                <c:pt idx="3">
                  <c:v>260</c:v>
                </c:pt>
                <c:pt idx="4">
                  <c:v>55</c:v>
                </c:pt>
                <c:pt idx="5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7F-4D62-8A12-D7B1823A99A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Data_Misc!$T$30</c:f>
              <c:numCache>
                <c:formatCode>0</c:formatCode>
                <c:ptCount val="1"/>
                <c:pt idx="0">
                  <c:v>456.51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97F-4D62-8A12-D7B1823A99A7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Data_Misc!$M$30:$R$30</c:f>
              <c:numCache>
                <c:formatCode>0</c:formatCode>
                <c:ptCount val="6"/>
                <c:pt idx="0">
                  <c:v>393</c:v>
                </c:pt>
                <c:pt idx="1">
                  <c:v>451</c:v>
                </c:pt>
                <c:pt idx="2">
                  <c:v>224</c:v>
                </c:pt>
                <c:pt idx="3">
                  <c:v>260</c:v>
                </c:pt>
                <c:pt idx="4">
                  <c:v>55</c:v>
                </c:pt>
                <c:pt idx="5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7F-4D62-8A12-D7B1823A99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Data_Misc!$D$250:$I$250</c:f>
              <c:numCache>
                <c:formatCode>0</c:formatCode>
                <c:ptCount val="6"/>
                <c:pt idx="0">
                  <c:v>3510.4599999999991</c:v>
                </c:pt>
                <c:pt idx="1">
                  <c:v>4806.5199999999995</c:v>
                </c:pt>
                <c:pt idx="2">
                  <c:v>2706.01</c:v>
                </c:pt>
                <c:pt idx="3">
                  <c:v>1708.9400000000003</c:v>
                </c:pt>
                <c:pt idx="4">
                  <c:v>2145.8200000000015</c:v>
                </c:pt>
                <c:pt idx="5">
                  <c:v>1601.9299999999998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EC-400C-BD6B-270E38CE8EF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Data_Misc!$T$250</c:f>
              <c:numCache>
                <c:formatCode>0</c:formatCode>
                <c:ptCount val="1"/>
                <c:pt idx="0">
                  <c:v>4855.5851999999995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AEC-400C-BD6B-270E38CE8EFA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Data_Misc!$M$250:$R$250</c:f>
              <c:numCache>
                <c:formatCode>0</c:formatCode>
                <c:ptCount val="6"/>
                <c:pt idx="0">
                  <c:v>2151.88</c:v>
                </c:pt>
                <c:pt idx="1">
                  <c:v>3912.0600000000004</c:v>
                </c:pt>
                <c:pt idx="2">
                  <c:v>2082.4500000000003</c:v>
                </c:pt>
                <c:pt idx="3">
                  <c:v>1391.9499999999998</c:v>
                </c:pt>
                <c:pt idx="4">
                  <c:v>1704.5500000000006</c:v>
                </c:pt>
                <c:pt idx="5">
                  <c:v>1601.9299999999998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EC-400C-BD6B-270E38CE8E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Data_MT!$D$10:$I$10</c:f>
              <c:numCache>
                <c:formatCode>0</c:formatCode>
                <c:ptCount val="6"/>
                <c:pt idx="0">
                  <c:v>949.2299999999999</c:v>
                </c:pt>
                <c:pt idx="1">
                  <c:v>763.29000000000008</c:v>
                </c:pt>
                <c:pt idx="2">
                  <c:v>707.42000000000007</c:v>
                </c:pt>
                <c:pt idx="3">
                  <c:v>1186.0900000000001</c:v>
                </c:pt>
                <c:pt idx="4">
                  <c:v>990.21</c:v>
                </c:pt>
                <c:pt idx="5">
                  <c:v>657.42000000000007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BB-425E-BA5D-E079CA595C3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Data_MT!$T$10</c:f>
              <c:numCache>
                <c:formatCode>0</c:formatCode>
                <c:ptCount val="1"/>
                <c:pt idx="0">
                  <c:v>1198.9509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EBB-425E-BA5D-E079CA595C3B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Data_MT!$M$10:$R$10</c:f>
              <c:numCache>
                <c:formatCode>0</c:formatCode>
                <c:ptCount val="6"/>
                <c:pt idx="0">
                  <c:v>873.2299999999999</c:v>
                </c:pt>
                <c:pt idx="1">
                  <c:v>671.89</c:v>
                </c:pt>
                <c:pt idx="2">
                  <c:v>648.87</c:v>
                </c:pt>
                <c:pt idx="3">
                  <c:v>967.54000000000008</c:v>
                </c:pt>
                <c:pt idx="4">
                  <c:v>823.91000000000008</c:v>
                </c:pt>
                <c:pt idx="5">
                  <c:v>657.42000000000007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BB-425E-BA5D-E079CA595C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Data_Misc!$D$70:$I$70</c:f>
              <c:numCache>
                <c:formatCode>0</c:formatCode>
                <c:ptCount val="6"/>
                <c:pt idx="0">
                  <c:v>3061.7200000000003</c:v>
                </c:pt>
                <c:pt idx="1">
                  <c:v>2809.96</c:v>
                </c:pt>
                <c:pt idx="2">
                  <c:v>2694.67</c:v>
                </c:pt>
                <c:pt idx="3">
                  <c:v>2789.1400000000003</c:v>
                </c:pt>
                <c:pt idx="4">
                  <c:v>3064.9499999999994</c:v>
                </c:pt>
                <c:pt idx="5">
                  <c:v>2033.1299999999997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76-41AD-A58C-31C218CBDC4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Data_Misc!$T$70</c:f>
              <c:numCache>
                <c:formatCode>0</c:formatCode>
                <c:ptCount val="1"/>
                <c:pt idx="0">
                  <c:v>3096.5994999999994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376-41AD-A58C-31C218CBDC4A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Data_Misc!$M$70:$R$70</c:f>
              <c:numCache>
                <c:formatCode>0</c:formatCode>
                <c:ptCount val="6"/>
                <c:pt idx="0">
                  <c:v>2380.7199999999998</c:v>
                </c:pt>
                <c:pt idx="1">
                  <c:v>2262.6999999999998</c:v>
                </c:pt>
                <c:pt idx="2">
                  <c:v>2293.62</c:v>
                </c:pt>
                <c:pt idx="3">
                  <c:v>2520.9700000000003</c:v>
                </c:pt>
                <c:pt idx="4">
                  <c:v>2644.95</c:v>
                </c:pt>
                <c:pt idx="5">
                  <c:v>2033.1299999999997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76-41AD-A58C-31C218CBDC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Data_Misc!$D$90:$I$90</c:f>
              <c:numCache>
                <c:formatCode>0</c:formatCode>
                <c:ptCount val="6"/>
                <c:pt idx="0">
                  <c:v>2</c:v>
                </c:pt>
                <c:pt idx="1">
                  <c:v>340</c:v>
                </c:pt>
                <c:pt idx="2">
                  <c:v>352.15999999999997</c:v>
                </c:pt>
                <c:pt idx="3">
                  <c:v>420.08</c:v>
                </c:pt>
                <c:pt idx="4">
                  <c:v>266.25</c:v>
                </c:pt>
                <c:pt idx="5">
                  <c:v>69.2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76-4551-AD11-169003874AC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Data_Misc!$T$90</c:f>
              <c:numCache>
                <c:formatCode>0</c:formatCode>
                <c:ptCount val="1"/>
                <c:pt idx="0">
                  <c:v>425.2808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A76-4551-AD11-169003874ACC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Data_Misc!$M$90:$R$90</c:f>
              <c:numCache>
                <c:formatCode>0</c:formatCode>
                <c:ptCount val="6"/>
                <c:pt idx="0">
                  <c:v>2</c:v>
                </c:pt>
                <c:pt idx="1">
                  <c:v>297.25</c:v>
                </c:pt>
                <c:pt idx="2">
                  <c:v>262.15999999999997</c:v>
                </c:pt>
                <c:pt idx="3">
                  <c:v>363.33</c:v>
                </c:pt>
                <c:pt idx="4">
                  <c:v>155.25</c:v>
                </c:pt>
                <c:pt idx="5">
                  <c:v>69.2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76-4551-AD11-169003874A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Data_Misc!$D$110:$I$110</c:f>
              <c:numCache>
                <c:formatCode>0</c:formatCode>
                <c:ptCount val="6"/>
                <c:pt idx="0">
                  <c:v>5022.08</c:v>
                </c:pt>
                <c:pt idx="1">
                  <c:v>7210.5599999999995</c:v>
                </c:pt>
                <c:pt idx="2">
                  <c:v>3785.8600000000015</c:v>
                </c:pt>
                <c:pt idx="3">
                  <c:v>1828.4400000000003</c:v>
                </c:pt>
                <c:pt idx="4">
                  <c:v>3259.7000000000016</c:v>
                </c:pt>
                <c:pt idx="5">
                  <c:v>2287.88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F3-4B53-AFC2-0D2C8D0E7A1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Data_Misc!$T$110</c:f>
              <c:numCache>
                <c:formatCode>0</c:formatCode>
                <c:ptCount val="1"/>
                <c:pt idx="0">
                  <c:v>7283.6655999999994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CF3-4B53-AFC2-0D2C8D0E7A1D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Data_Misc!$M$110:$R$110</c:f>
              <c:numCache>
                <c:formatCode>0</c:formatCode>
                <c:ptCount val="6"/>
                <c:pt idx="0">
                  <c:v>2997.62</c:v>
                </c:pt>
                <c:pt idx="1">
                  <c:v>5734.0999999999995</c:v>
                </c:pt>
                <c:pt idx="2">
                  <c:v>2910.9000000000005</c:v>
                </c:pt>
                <c:pt idx="3">
                  <c:v>1499.9499999999998</c:v>
                </c:pt>
                <c:pt idx="4">
                  <c:v>2599.9300000000012</c:v>
                </c:pt>
                <c:pt idx="5">
                  <c:v>2287.88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F3-4B53-AFC2-0D2C8D0E7A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Data_Misc!$D$130:$I$130</c:f>
              <c:numCache>
                <c:formatCode>0</c:formatCode>
                <c:ptCount val="6"/>
                <c:pt idx="0">
                  <c:v>358.25</c:v>
                </c:pt>
                <c:pt idx="1">
                  <c:v>498.5</c:v>
                </c:pt>
                <c:pt idx="2">
                  <c:v>361.63</c:v>
                </c:pt>
                <c:pt idx="3">
                  <c:v>254.8</c:v>
                </c:pt>
                <c:pt idx="4">
                  <c:v>770.5</c:v>
                </c:pt>
                <c:pt idx="5">
                  <c:v>1178.25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9F-477E-8F41-6BDEDBBF27C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Data_Misc!$T$130</c:f>
              <c:numCache>
                <c:formatCode>0</c:formatCode>
                <c:ptCount val="1"/>
                <c:pt idx="0">
                  <c:v>1191.0325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09F-477E-8F41-6BDEDBBF27CA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Data_Misc!$M$130:$R$130</c:f>
              <c:numCache>
                <c:formatCode>0</c:formatCode>
                <c:ptCount val="6"/>
                <c:pt idx="0">
                  <c:v>114</c:v>
                </c:pt>
                <c:pt idx="1">
                  <c:v>383</c:v>
                </c:pt>
                <c:pt idx="2">
                  <c:v>329.63</c:v>
                </c:pt>
                <c:pt idx="3">
                  <c:v>226.5</c:v>
                </c:pt>
                <c:pt idx="4">
                  <c:v>753.5</c:v>
                </c:pt>
                <c:pt idx="5">
                  <c:v>1178.25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9F-477E-8F41-6BDEDBBF27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Data_Misc!$D$150:$I$150</c:f>
              <c:numCache>
                <c:formatCode>0</c:formatCode>
                <c:ptCount val="6"/>
                <c:pt idx="0">
                  <c:v>2491.65</c:v>
                </c:pt>
                <c:pt idx="1">
                  <c:v>4545.1999999999989</c:v>
                </c:pt>
                <c:pt idx="2">
                  <c:v>4392.05</c:v>
                </c:pt>
                <c:pt idx="3">
                  <c:v>2561.2599999999998</c:v>
                </c:pt>
                <c:pt idx="4">
                  <c:v>2303.29</c:v>
                </c:pt>
                <c:pt idx="5">
                  <c:v>1111.28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B2F-496B-B9C6-3A7E4C19C64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Data_Misc!$T$150</c:f>
              <c:numCache>
                <c:formatCode>0</c:formatCode>
                <c:ptCount val="1"/>
                <c:pt idx="0">
                  <c:v>4591.6519999999991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B2F-496B-B9C6-3A7E4C19C648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Data_Misc!$M$150:$R$150</c:f>
              <c:numCache>
                <c:formatCode>0</c:formatCode>
                <c:ptCount val="6"/>
                <c:pt idx="0">
                  <c:v>1299.75</c:v>
                </c:pt>
                <c:pt idx="1">
                  <c:v>2182.1999999999998</c:v>
                </c:pt>
                <c:pt idx="2">
                  <c:v>3769.4300000000003</c:v>
                </c:pt>
                <c:pt idx="3">
                  <c:v>2063.21</c:v>
                </c:pt>
                <c:pt idx="4">
                  <c:v>1889.29</c:v>
                </c:pt>
                <c:pt idx="5">
                  <c:v>1111.28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B2F-496B-B9C6-3A7E4C19C6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Data_Misc!$D$190:$I$190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33-4EE7-B5EC-5F61EE06B12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Data_Misc!$T$190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033-4EE7-B5EC-5F61EE06B128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Data_Misc!$M$190:$R$190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33-4EE7-B5EC-5F61EE06B1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Data_Misc!$D$210:$I$210</c:f>
              <c:numCache>
                <c:formatCode>0</c:formatCode>
                <c:ptCount val="6"/>
                <c:pt idx="0">
                  <c:v>1049.67</c:v>
                </c:pt>
                <c:pt idx="1">
                  <c:v>829.77</c:v>
                </c:pt>
                <c:pt idx="2">
                  <c:v>723.75</c:v>
                </c:pt>
                <c:pt idx="3">
                  <c:v>345.75</c:v>
                </c:pt>
                <c:pt idx="4">
                  <c:v>372</c:v>
                </c:pt>
                <c:pt idx="5">
                  <c:v>479.75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AA-4862-B9BC-7E52CB18142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Data_Misc!$T$210</c:f>
              <c:numCache>
                <c:formatCode>0</c:formatCode>
                <c:ptCount val="1"/>
                <c:pt idx="0">
                  <c:v>1061.1667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FAA-4862-B9BC-7E52CB181422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Data_Misc!$M$210:$R$210</c:f>
              <c:numCache>
                <c:formatCode>0</c:formatCode>
                <c:ptCount val="6"/>
                <c:pt idx="0">
                  <c:v>846.92</c:v>
                </c:pt>
                <c:pt idx="1">
                  <c:v>599.77</c:v>
                </c:pt>
                <c:pt idx="2">
                  <c:v>706.85</c:v>
                </c:pt>
                <c:pt idx="3">
                  <c:v>331.75</c:v>
                </c:pt>
                <c:pt idx="4">
                  <c:v>338.75</c:v>
                </c:pt>
                <c:pt idx="5">
                  <c:v>479.75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AA-4862-B9BC-7E52CB181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Data_Misc!$D$170:$I$170</c:f>
              <c:numCache>
                <c:formatCode>0</c:formatCode>
                <c:ptCount val="6"/>
                <c:pt idx="0">
                  <c:v>192</c:v>
                </c:pt>
                <c:pt idx="1">
                  <c:v>124</c:v>
                </c:pt>
                <c:pt idx="2">
                  <c:v>42</c:v>
                </c:pt>
                <c:pt idx="3">
                  <c:v>8</c:v>
                </c:pt>
                <c:pt idx="4">
                  <c:v>796</c:v>
                </c:pt>
                <c:pt idx="5">
                  <c:v>947.6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9D-45AC-A5C2-45D2D1EDAE9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Data_Misc!$T$170</c:f>
              <c:numCache>
                <c:formatCode>0</c:formatCode>
                <c:ptCount val="1"/>
                <c:pt idx="0">
                  <c:v>958.07600000000002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79D-45AC-A5C2-45D2D1EDAE9A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Data_Misc!$M$170:$R$170</c:f>
              <c:numCache>
                <c:formatCode>0</c:formatCode>
                <c:ptCount val="6"/>
                <c:pt idx="0">
                  <c:v>163.5</c:v>
                </c:pt>
                <c:pt idx="1">
                  <c:v>109</c:v>
                </c:pt>
                <c:pt idx="2">
                  <c:v>42</c:v>
                </c:pt>
                <c:pt idx="3">
                  <c:v>5</c:v>
                </c:pt>
                <c:pt idx="4">
                  <c:v>704</c:v>
                </c:pt>
                <c:pt idx="5">
                  <c:v>947.6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9D-45AC-A5C2-45D2D1EDAE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412-480E-955F-F6BCCA7BB9C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Data_Facilities!$D$10:$I$10</c:f>
              <c:numCache>
                <c:formatCode>0</c:formatCode>
                <c:ptCount val="6"/>
                <c:pt idx="0">
                  <c:v>10</c:v>
                </c:pt>
                <c:pt idx="1">
                  <c:v>11</c:v>
                </c:pt>
                <c:pt idx="2">
                  <c:v>9</c:v>
                </c:pt>
                <c:pt idx="3">
                  <c:v>9</c:v>
                </c:pt>
                <c:pt idx="4">
                  <c:v>7</c:v>
                </c:pt>
                <c:pt idx="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12-480E-955F-F6BCCA7BB9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0C4-4931-B2CD-73630D3C7B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Data_Facilities!$D$30:$I$30</c:f>
              <c:numCache>
                <c:formatCode>0</c:formatCode>
                <c:ptCount val="6"/>
                <c:pt idx="0">
                  <c:v>39</c:v>
                </c:pt>
                <c:pt idx="1">
                  <c:v>38</c:v>
                </c:pt>
                <c:pt idx="2">
                  <c:v>39</c:v>
                </c:pt>
                <c:pt idx="3">
                  <c:v>38</c:v>
                </c:pt>
                <c:pt idx="4">
                  <c:v>38</c:v>
                </c:pt>
                <c:pt idx="5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C4-4931-B2CD-73630D3C7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Data_Misc!$D$230:$I$230</c:f>
              <c:numCache>
                <c:formatCode>0</c:formatCode>
                <c:ptCount val="6"/>
                <c:pt idx="0">
                  <c:v>147.82999999999998</c:v>
                </c:pt>
                <c:pt idx="1">
                  <c:v>62.5</c:v>
                </c:pt>
                <c:pt idx="2">
                  <c:v>53.25</c:v>
                </c:pt>
                <c:pt idx="3">
                  <c:v>195.32999999999998</c:v>
                </c:pt>
                <c:pt idx="4">
                  <c:v>330.24</c:v>
                </c:pt>
                <c:pt idx="5">
                  <c:v>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2F-4AC3-852E-E5B15FB4605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Data_Misc!$T$230</c:f>
              <c:numCache>
                <c:formatCode>0</c:formatCode>
                <c:ptCount val="1"/>
                <c:pt idx="0">
                  <c:v>334.54239999999999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42F-4AC3-852E-E5B15FB46055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Data_Misc!$M$230:$R$230</c:f>
              <c:numCache>
                <c:formatCode>0</c:formatCode>
                <c:ptCount val="6"/>
                <c:pt idx="0">
                  <c:v>118.83</c:v>
                </c:pt>
                <c:pt idx="1">
                  <c:v>58</c:v>
                </c:pt>
                <c:pt idx="2">
                  <c:v>39.75</c:v>
                </c:pt>
                <c:pt idx="3">
                  <c:v>138.75</c:v>
                </c:pt>
                <c:pt idx="4">
                  <c:v>274.24</c:v>
                </c:pt>
                <c:pt idx="5">
                  <c:v>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2F-4AC3-852E-E5B15FB460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7E5-4D46-AA5A-1FECA562DD7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Data_Facilities!$D$90:$I$90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E5-4D46-AA5A-1FECA562D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4A6-44E0-A0DE-540306FCE51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Data_Facilities!$D$70:$I$70</c:f>
              <c:numCache>
                <c:formatCode>0</c:formatCode>
                <c:ptCount val="6"/>
                <c:pt idx="0">
                  <c:v>5</c:v>
                </c:pt>
                <c:pt idx="1">
                  <c:v>5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A6-44E0-A0DE-540306FCE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819-40B9-A36E-BCC540DE7E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Data_Facilities!$D$50:$I$50</c:f>
              <c:numCache>
                <c:formatCode>0</c:formatCode>
                <c:ptCount val="6"/>
                <c:pt idx="0">
                  <c:v>35</c:v>
                </c:pt>
                <c:pt idx="1">
                  <c:v>31</c:v>
                </c:pt>
                <c:pt idx="2">
                  <c:v>40</c:v>
                </c:pt>
                <c:pt idx="3">
                  <c:v>30</c:v>
                </c:pt>
                <c:pt idx="4">
                  <c:v>26</c:v>
                </c:pt>
                <c:pt idx="5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19-40B9-A36E-BCC540DE7E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Data_Misc!$D$270:$I$270</c:f>
              <c:numCache>
                <c:formatCode>0</c:formatCode>
                <c:ptCount val="6"/>
                <c:pt idx="0">
                  <c:v>37</c:v>
                </c:pt>
                <c:pt idx="1">
                  <c:v>82</c:v>
                </c:pt>
                <c:pt idx="2">
                  <c:v>42</c:v>
                </c:pt>
                <c:pt idx="3">
                  <c:v>47</c:v>
                </c:pt>
                <c:pt idx="4">
                  <c:v>38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00-4546-AA53-776DB5C29719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Data_Misc!$M$270:$R$270</c:f>
              <c:numCache>
                <c:formatCode>0</c:formatCode>
                <c:ptCount val="6"/>
                <c:pt idx="0">
                  <c:v>9</c:v>
                </c:pt>
                <c:pt idx="1">
                  <c:v>14</c:v>
                </c:pt>
                <c:pt idx="2">
                  <c:v>15</c:v>
                </c:pt>
                <c:pt idx="3">
                  <c:v>12</c:v>
                </c:pt>
                <c:pt idx="4">
                  <c:v>2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00-4546-AA53-776DB5C29719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Data_Newbs!$T$10</c:f>
              <c:numCache>
                <c:formatCode>0</c:formatCode>
                <c:ptCount val="1"/>
                <c:pt idx="0">
                  <c:v>83.820000000000007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00-4546-AA53-776DB5C297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Data_VSC_Boat!$D$11:$I$11</c:f>
              <c:numCache>
                <c:formatCode>0</c:formatCode>
                <c:ptCount val="6"/>
                <c:pt idx="0">
                  <c:v>1192</c:v>
                </c:pt>
                <c:pt idx="1">
                  <c:v>1358</c:v>
                </c:pt>
                <c:pt idx="2">
                  <c:v>1443</c:v>
                </c:pt>
                <c:pt idx="3">
                  <c:v>1383</c:v>
                </c:pt>
                <c:pt idx="4">
                  <c:v>1293</c:v>
                </c:pt>
                <c:pt idx="5">
                  <c:v>1027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D5-44C5-9038-3712B282CBE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Data_VSC_Boat!$T$11</c:f>
              <c:numCache>
                <c:formatCode>0</c:formatCode>
                <c:ptCount val="1"/>
                <c:pt idx="0">
                  <c:v>1458.43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DD5-44C5-9038-3712B282CBE2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Data_VSC_Boat!$M$11:$R$11</c:f>
              <c:numCache>
                <c:formatCode>0</c:formatCode>
                <c:ptCount val="6"/>
                <c:pt idx="0">
                  <c:v>1104</c:v>
                </c:pt>
                <c:pt idx="1">
                  <c:v>1326</c:v>
                </c:pt>
                <c:pt idx="2">
                  <c:v>1410</c:v>
                </c:pt>
                <c:pt idx="3">
                  <c:v>1358</c:v>
                </c:pt>
                <c:pt idx="4">
                  <c:v>1266</c:v>
                </c:pt>
                <c:pt idx="5">
                  <c:v>1027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D5-44C5-9038-3712B282CB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Data_VSC_Paddlecraft!$D$11:$I$11</c:f>
              <c:numCache>
                <c:formatCode>0</c:formatCode>
                <c:ptCount val="6"/>
                <c:pt idx="0">
                  <c:v>142</c:v>
                </c:pt>
                <c:pt idx="1">
                  <c:v>202</c:v>
                </c:pt>
                <c:pt idx="2">
                  <c:v>212</c:v>
                </c:pt>
                <c:pt idx="3">
                  <c:v>227</c:v>
                </c:pt>
                <c:pt idx="4">
                  <c:v>335</c:v>
                </c:pt>
                <c:pt idx="5">
                  <c:v>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D2-478C-B6DE-191315C70B8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Data_VSC_Paddlecraft!$T$11</c:f>
              <c:numCache>
                <c:formatCode>0</c:formatCode>
                <c:ptCount val="1"/>
                <c:pt idx="0">
                  <c:v>353.49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8D2-478C-B6DE-191315C70B8F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Data_VSC_Paddlecraft!$M$11:$R$11</c:f>
              <c:numCache>
                <c:formatCode>0</c:formatCode>
                <c:ptCount val="6"/>
                <c:pt idx="0">
                  <c:v>138</c:v>
                </c:pt>
                <c:pt idx="1">
                  <c:v>194</c:v>
                </c:pt>
                <c:pt idx="2">
                  <c:v>211</c:v>
                </c:pt>
                <c:pt idx="3">
                  <c:v>215</c:v>
                </c:pt>
                <c:pt idx="4">
                  <c:v>314</c:v>
                </c:pt>
                <c:pt idx="5">
                  <c:v>349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D2-478C-B6DE-191315C70B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Data_Visits!$D$11:$I$11</c:f>
              <c:numCache>
                <c:formatCode>0</c:formatCode>
                <c:ptCount val="6"/>
                <c:pt idx="0">
                  <c:v>300</c:v>
                </c:pt>
                <c:pt idx="1">
                  <c:v>498</c:v>
                </c:pt>
                <c:pt idx="2">
                  <c:v>463</c:v>
                </c:pt>
                <c:pt idx="3">
                  <c:v>490</c:v>
                </c:pt>
                <c:pt idx="4">
                  <c:v>704</c:v>
                </c:pt>
                <c:pt idx="5">
                  <c:v>1021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00-4808-8CDE-F14CF5B66C5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Data_Visits!$T$11</c:f>
              <c:numCache>
                <c:formatCode>0</c:formatCode>
                <c:ptCount val="1"/>
                <c:pt idx="0">
                  <c:v>1032.21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B00-4808-8CDE-F14CF5B66C5D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Data_Visits!$M$11:$R$11</c:f>
              <c:numCache>
                <c:formatCode>0</c:formatCode>
                <c:ptCount val="6"/>
                <c:pt idx="0">
                  <c:v>258</c:v>
                </c:pt>
                <c:pt idx="1">
                  <c:v>475</c:v>
                </c:pt>
                <c:pt idx="2">
                  <c:v>459</c:v>
                </c:pt>
                <c:pt idx="3">
                  <c:v>447</c:v>
                </c:pt>
                <c:pt idx="4">
                  <c:v>594</c:v>
                </c:pt>
                <c:pt idx="5">
                  <c:v>1021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B00-4808-8CDE-F14CF5B66C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Data_PE!$D$11:$I$11</c:f>
              <c:numCache>
                <c:formatCode>0</c:formatCode>
                <c:ptCount val="6"/>
                <c:pt idx="0">
                  <c:v>505</c:v>
                </c:pt>
                <c:pt idx="1">
                  <c:v>679</c:v>
                </c:pt>
                <c:pt idx="2">
                  <c:v>962</c:v>
                </c:pt>
                <c:pt idx="3">
                  <c:v>1687</c:v>
                </c:pt>
                <c:pt idx="4">
                  <c:v>2049</c:v>
                </c:pt>
                <c:pt idx="5">
                  <c:v>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6B-4FB1-A3DA-3BDB6CD02D0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Data_PE!$T$11</c:f>
              <c:numCache>
                <c:formatCode>0</c:formatCode>
                <c:ptCount val="1"/>
                <c:pt idx="0">
                  <c:v>2070.4900000000002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46B-4FB1-A3DA-3BDB6CD02D07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Data_PE!$M$11:$R$11</c:f>
              <c:numCache>
                <c:formatCode>0</c:formatCode>
                <c:ptCount val="6"/>
                <c:pt idx="0">
                  <c:v>442</c:v>
                </c:pt>
                <c:pt idx="1">
                  <c:v>623</c:v>
                </c:pt>
                <c:pt idx="2">
                  <c:v>921</c:v>
                </c:pt>
                <c:pt idx="3">
                  <c:v>1590</c:v>
                </c:pt>
                <c:pt idx="4">
                  <c:v>2024</c:v>
                </c:pt>
                <c:pt idx="5">
                  <c:v>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6B-4FB1-A3DA-3BDB6CD02D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rgbClr val="00B0F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982-44C7-8F35-4FB94D9B1CC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Data_Boat!$D$11:$I$11</c:f>
              <c:numCache>
                <c:formatCode>0</c:formatCode>
                <c:ptCount val="6"/>
                <c:pt idx="0">
                  <c:v>757.72</c:v>
                </c:pt>
                <c:pt idx="1">
                  <c:v>747.02999999999986</c:v>
                </c:pt>
                <c:pt idx="2">
                  <c:v>695.06000000000006</c:v>
                </c:pt>
                <c:pt idx="3">
                  <c:v>939.63</c:v>
                </c:pt>
                <c:pt idx="4">
                  <c:v>759.78</c:v>
                </c:pt>
                <c:pt idx="5">
                  <c:v>799.27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82-44C7-8F35-4FB94D9B1CC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Data_Boat!$T$11</c:f>
              <c:numCache>
                <c:formatCode>0</c:formatCode>
                <c:ptCount val="1"/>
                <c:pt idx="0">
                  <c:v>950.02629999999999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2982-44C7-8F35-4FB94D9B1CCF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Data_Boat!$M$11:$R$11</c:f>
              <c:numCache>
                <c:formatCode>0</c:formatCode>
                <c:ptCount val="6"/>
                <c:pt idx="0">
                  <c:v>757.72</c:v>
                </c:pt>
                <c:pt idx="1">
                  <c:v>747.02999999999986</c:v>
                </c:pt>
                <c:pt idx="2">
                  <c:v>692.3</c:v>
                </c:pt>
                <c:pt idx="3">
                  <c:v>935.3</c:v>
                </c:pt>
                <c:pt idx="4">
                  <c:v>759.78</c:v>
                </c:pt>
                <c:pt idx="5">
                  <c:v>799.27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82-44C7-8F35-4FB94D9B1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Data_Misc!$D$11:$I$11</c:f>
              <c:numCache>
                <c:formatCode>0</c:formatCode>
                <c:ptCount val="6"/>
                <c:pt idx="0">
                  <c:v>263.18</c:v>
                </c:pt>
                <c:pt idx="1">
                  <c:v>91.37</c:v>
                </c:pt>
                <c:pt idx="2">
                  <c:v>203.67999999999998</c:v>
                </c:pt>
                <c:pt idx="3">
                  <c:v>251.55999999999992</c:v>
                </c:pt>
                <c:pt idx="4">
                  <c:v>213.79</c:v>
                </c:pt>
                <c:pt idx="5">
                  <c:v>123.72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90-46FA-8FDC-025A9EEDC7F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Data_Misc!$T$11</c:f>
              <c:numCache>
                <c:formatCode>0</c:formatCode>
                <c:ptCount val="1"/>
                <c:pt idx="0">
                  <c:v>266.81180000000001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F90-46FA-8FDC-025A9EEDC7F4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Data_Misc!$M$11:$R$11</c:f>
              <c:numCache>
                <c:formatCode>0</c:formatCode>
                <c:ptCount val="6"/>
                <c:pt idx="0">
                  <c:v>257.18</c:v>
                </c:pt>
                <c:pt idx="1">
                  <c:v>70.89</c:v>
                </c:pt>
                <c:pt idx="2">
                  <c:v>201.88</c:v>
                </c:pt>
                <c:pt idx="3">
                  <c:v>221.01999999999995</c:v>
                </c:pt>
                <c:pt idx="4">
                  <c:v>213.79</c:v>
                </c:pt>
                <c:pt idx="5">
                  <c:v>123.72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90-46FA-8FDC-025A9EEDC7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Data_Misc!$D$51:$I$51</c:f>
              <c:numCache>
                <c:formatCode>0</c:formatCode>
                <c:ptCount val="6"/>
                <c:pt idx="0">
                  <c:v>528.79999999999995</c:v>
                </c:pt>
                <c:pt idx="1">
                  <c:v>742</c:v>
                </c:pt>
                <c:pt idx="2">
                  <c:v>1043.8599999999999</c:v>
                </c:pt>
                <c:pt idx="3">
                  <c:v>1180.05</c:v>
                </c:pt>
                <c:pt idx="4">
                  <c:v>1150.25</c:v>
                </c:pt>
                <c:pt idx="5">
                  <c:v>858.65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45-47E9-B1D4-B4E0BE78C00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Data_Misc!$T$51</c:f>
              <c:numCache>
                <c:formatCode>0</c:formatCode>
                <c:ptCount val="1"/>
                <c:pt idx="0">
                  <c:v>1192.8505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245-47E9-B1D4-B4E0BE78C001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Data_Misc!$M$51:$R$51</c:f>
              <c:numCache>
                <c:formatCode>0</c:formatCode>
                <c:ptCount val="6"/>
                <c:pt idx="0">
                  <c:v>403.8</c:v>
                </c:pt>
                <c:pt idx="1">
                  <c:v>644.25</c:v>
                </c:pt>
                <c:pt idx="2">
                  <c:v>821.09999999999991</c:v>
                </c:pt>
                <c:pt idx="3">
                  <c:v>997.8</c:v>
                </c:pt>
                <c:pt idx="4">
                  <c:v>993.5</c:v>
                </c:pt>
                <c:pt idx="5">
                  <c:v>858.65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45-47E9-B1D4-B4E0BE78C0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Data_Misc!$D$31:$I$31</c:f>
              <c:numCache>
                <c:formatCode>0</c:formatCode>
                <c:ptCount val="6"/>
                <c:pt idx="0">
                  <c:v>71</c:v>
                </c:pt>
                <c:pt idx="1">
                  <c:v>114</c:v>
                </c:pt>
                <c:pt idx="2">
                  <c:v>447</c:v>
                </c:pt>
                <c:pt idx="3">
                  <c:v>331</c:v>
                </c:pt>
                <c:pt idx="4">
                  <c:v>48</c:v>
                </c:pt>
                <c:pt idx="5">
                  <c:v>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C1-4FC3-9D55-C2E4AE41443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Data_Misc!$T$31</c:f>
              <c:numCache>
                <c:formatCode>0</c:formatCode>
                <c:ptCount val="1"/>
                <c:pt idx="0">
                  <c:v>452.47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7C1-4FC3-9D55-C2E4AE414438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Data_Misc!$M$31:$R$31</c:f>
              <c:numCache>
                <c:formatCode>0</c:formatCode>
                <c:ptCount val="6"/>
                <c:pt idx="0">
                  <c:v>58</c:v>
                </c:pt>
                <c:pt idx="1">
                  <c:v>109</c:v>
                </c:pt>
                <c:pt idx="2">
                  <c:v>438</c:v>
                </c:pt>
                <c:pt idx="3">
                  <c:v>331</c:v>
                </c:pt>
                <c:pt idx="4">
                  <c:v>48</c:v>
                </c:pt>
                <c:pt idx="5">
                  <c:v>103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C1-4FC3-9D55-C2E4AE4144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Data_Misc!$D$251:$I$251</c:f>
              <c:numCache>
                <c:formatCode>0</c:formatCode>
                <c:ptCount val="6"/>
                <c:pt idx="0">
                  <c:v>941</c:v>
                </c:pt>
                <c:pt idx="1">
                  <c:v>751</c:v>
                </c:pt>
                <c:pt idx="2">
                  <c:v>809</c:v>
                </c:pt>
                <c:pt idx="3">
                  <c:v>742.37</c:v>
                </c:pt>
                <c:pt idx="4">
                  <c:v>1132.31</c:v>
                </c:pt>
                <c:pt idx="5">
                  <c:v>573.12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37-4FA0-89D4-3F30A1D959A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Data_Misc!$T$251</c:f>
              <c:numCache>
                <c:formatCode>0</c:formatCode>
                <c:ptCount val="1"/>
                <c:pt idx="0">
                  <c:v>1144.6331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637-4FA0-89D4-3F30A1D959A0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Data_Misc!$M$251:$R$251</c:f>
              <c:numCache>
                <c:formatCode>0</c:formatCode>
                <c:ptCount val="6"/>
                <c:pt idx="0">
                  <c:v>737.25</c:v>
                </c:pt>
                <c:pt idx="1">
                  <c:v>556.75</c:v>
                </c:pt>
                <c:pt idx="2">
                  <c:v>679.75</c:v>
                </c:pt>
                <c:pt idx="3">
                  <c:v>538.37</c:v>
                </c:pt>
                <c:pt idx="4">
                  <c:v>906.56000000000006</c:v>
                </c:pt>
                <c:pt idx="5">
                  <c:v>573.12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37-4FA0-89D4-3F30A1D959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Data_MT!$D$11:$I$11</c:f>
              <c:numCache>
                <c:formatCode>0</c:formatCode>
                <c:ptCount val="6"/>
                <c:pt idx="0">
                  <c:v>598.79</c:v>
                </c:pt>
                <c:pt idx="1">
                  <c:v>401.26</c:v>
                </c:pt>
                <c:pt idx="2">
                  <c:v>352.99</c:v>
                </c:pt>
                <c:pt idx="3">
                  <c:v>298.95000000000005</c:v>
                </c:pt>
                <c:pt idx="4">
                  <c:v>382.82000000000005</c:v>
                </c:pt>
                <c:pt idx="5">
                  <c:v>378.03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51-4651-AEB1-D626EE21D6E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Data_MT!$T$11</c:f>
              <c:numCache>
                <c:formatCode>0</c:formatCode>
                <c:ptCount val="1"/>
                <c:pt idx="0">
                  <c:v>605.77789999999993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451-4651-AEB1-D626EE21D6E1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Data_MT!$M$11:$R$11</c:f>
              <c:numCache>
                <c:formatCode>0</c:formatCode>
                <c:ptCount val="6"/>
                <c:pt idx="0">
                  <c:v>508.29</c:v>
                </c:pt>
                <c:pt idx="1">
                  <c:v>371.26000000000005</c:v>
                </c:pt>
                <c:pt idx="2">
                  <c:v>333.04</c:v>
                </c:pt>
                <c:pt idx="3">
                  <c:v>281.45000000000005</c:v>
                </c:pt>
                <c:pt idx="4">
                  <c:v>367.52000000000004</c:v>
                </c:pt>
                <c:pt idx="5">
                  <c:v>378.03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51-4651-AEB1-D626EE21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Data_Misc!$D$71:$I$71</c:f>
              <c:numCache>
                <c:formatCode>0</c:formatCode>
                <c:ptCount val="6"/>
                <c:pt idx="0">
                  <c:v>607.09999999999991</c:v>
                </c:pt>
                <c:pt idx="1">
                  <c:v>1311.02</c:v>
                </c:pt>
                <c:pt idx="2">
                  <c:v>1238.28</c:v>
                </c:pt>
                <c:pt idx="3">
                  <c:v>1370.01</c:v>
                </c:pt>
                <c:pt idx="4">
                  <c:v>1315.55</c:v>
                </c:pt>
                <c:pt idx="5">
                  <c:v>1548.3100000000002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8A-4F2A-A38A-6A6289C2116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Data_Misc!$T$71</c:f>
              <c:numCache>
                <c:formatCode>0</c:formatCode>
                <c:ptCount val="1"/>
                <c:pt idx="0">
                  <c:v>1564.7931000000001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E8A-4F2A-A38A-6A6289C2116F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Data_Misc!$M$71:$R$71</c:f>
              <c:numCache>
                <c:formatCode>0</c:formatCode>
                <c:ptCount val="6"/>
                <c:pt idx="0">
                  <c:v>459.90000000000003</c:v>
                </c:pt>
                <c:pt idx="1">
                  <c:v>1138.67</c:v>
                </c:pt>
                <c:pt idx="2">
                  <c:v>1056.03</c:v>
                </c:pt>
                <c:pt idx="3">
                  <c:v>1279.1099999999999</c:v>
                </c:pt>
                <c:pt idx="4">
                  <c:v>1236.3999999999999</c:v>
                </c:pt>
                <c:pt idx="5">
                  <c:v>1548.3100000000002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8A-4F2A-A38A-6A6289C211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Data_Misc!$D$91:$I$91</c:f>
              <c:numCache>
                <c:formatCode>0</c:formatCode>
                <c:ptCount val="6"/>
                <c:pt idx="0">
                  <c:v>7</c:v>
                </c:pt>
                <c:pt idx="1">
                  <c:v>2.5</c:v>
                </c:pt>
                <c:pt idx="2">
                  <c:v>46.5</c:v>
                </c:pt>
                <c:pt idx="3">
                  <c:v>27</c:v>
                </c:pt>
                <c:pt idx="4">
                  <c:v>30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9A-4742-9388-19339B01C61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Data_Misc!$T$91</c:f>
              <c:numCache>
                <c:formatCode>0</c:formatCode>
                <c:ptCount val="1"/>
                <c:pt idx="0">
                  <c:v>47.965000000000003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89A-4742-9388-19339B01C616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Data_Misc!$M$91:$R$91</c:f>
              <c:numCache>
                <c:formatCode>0</c:formatCode>
                <c:ptCount val="6"/>
                <c:pt idx="0">
                  <c:v>7</c:v>
                </c:pt>
                <c:pt idx="1">
                  <c:v>2.5</c:v>
                </c:pt>
                <c:pt idx="2">
                  <c:v>46.5</c:v>
                </c:pt>
                <c:pt idx="3">
                  <c:v>19</c:v>
                </c:pt>
                <c:pt idx="4">
                  <c:v>25.25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9A-4742-9388-19339B01C6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Data_Misc!$D$111:$I$111</c:f>
              <c:numCache>
                <c:formatCode>0</c:formatCode>
                <c:ptCount val="6"/>
                <c:pt idx="0">
                  <c:v>1505.35</c:v>
                </c:pt>
                <c:pt idx="1">
                  <c:v>1296.75</c:v>
                </c:pt>
                <c:pt idx="2">
                  <c:v>1224.3</c:v>
                </c:pt>
                <c:pt idx="3">
                  <c:v>1550.31</c:v>
                </c:pt>
                <c:pt idx="4">
                  <c:v>2483.8000000000002</c:v>
                </c:pt>
                <c:pt idx="5">
                  <c:v>1382.2600000000002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C2-4FD6-8C02-85658765AA7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Data_Misc!$T$111</c:f>
              <c:numCache>
                <c:formatCode>0</c:formatCode>
                <c:ptCount val="1"/>
                <c:pt idx="0">
                  <c:v>2509.6380000000004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3C2-4FD6-8C02-85658765AA7C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Data_Misc!$M$111:$R$111</c:f>
              <c:numCache>
                <c:formatCode>0</c:formatCode>
                <c:ptCount val="6"/>
                <c:pt idx="0">
                  <c:v>1155.95</c:v>
                </c:pt>
                <c:pt idx="1">
                  <c:v>995.85</c:v>
                </c:pt>
                <c:pt idx="2">
                  <c:v>1001.75</c:v>
                </c:pt>
                <c:pt idx="3">
                  <c:v>1201.52</c:v>
                </c:pt>
                <c:pt idx="4">
                  <c:v>2010.1699999999996</c:v>
                </c:pt>
                <c:pt idx="5">
                  <c:v>1382.2600000000002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C2-4FD6-8C02-85658765A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Data_Misc!$D$131:$I$131</c:f>
              <c:numCache>
                <c:formatCode>0</c:formatCode>
                <c:ptCount val="6"/>
                <c:pt idx="0">
                  <c:v>0</c:v>
                </c:pt>
                <c:pt idx="1">
                  <c:v>4.25</c:v>
                </c:pt>
                <c:pt idx="2">
                  <c:v>57</c:v>
                </c:pt>
                <c:pt idx="3">
                  <c:v>88</c:v>
                </c:pt>
                <c:pt idx="4">
                  <c:v>58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33-4362-A7BF-FFF13C5FBC2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Data_Misc!$T$131</c:f>
              <c:numCache>
                <c:formatCode>0</c:formatCode>
                <c:ptCount val="1"/>
                <c:pt idx="0">
                  <c:v>89.88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233-4362-A7BF-FFF13C5FBC22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Data_Misc!$M$131:$R$131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11</c:v>
                </c:pt>
                <c:pt idx="3">
                  <c:v>76</c:v>
                </c:pt>
                <c:pt idx="4">
                  <c:v>58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33-4362-A7BF-FFF13C5FBC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Data_Misc!$D$151:$I$151</c:f>
              <c:numCache>
                <c:formatCode>0</c:formatCode>
                <c:ptCount val="6"/>
                <c:pt idx="0">
                  <c:v>1093.75</c:v>
                </c:pt>
                <c:pt idx="1">
                  <c:v>1082.5</c:v>
                </c:pt>
                <c:pt idx="2">
                  <c:v>1094.5</c:v>
                </c:pt>
                <c:pt idx="3">
                  <c:v>1406.25</c:v>
                </c:pt>
                <c:pt idx="4">
                  <c:v>1277.31</c:v>
                </c:pt>
                <c:pt idx="5">
                  <c:v>653.20000000000005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6B-47DC-9733-C6AEDD96ECD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Data_Misc!$T$151</c:f>
              <c:numCache>
                <c:formatCode>0</c:formatCode>
                <c:ptCount val="1"/>
                <c:pt idx="0">
                  <c:v>1421.3125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B6B-47DC-9733-C6AEDD96ECD9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Data_Misc!$M$151:$R$151</c:f>
              <c:numCache>
                <c:formatCode>0</c:formatCode>
                <c:ptCount val="6"/>
                <c:pt idx="0">
                  <c:v>889.5</c:v>
                </c:pt>
                <c:pt idx="1">
                  <c:v>871.5</c:v>
                </c:pt>
                <c:pt idx="2">
                  <c:v>721.5</c:v>
                </c:pt>
                <c:pt idx="3">
                  <c:v>1074</c:v>
                </c:pt>
                <c:pt idx="4">
                  <c:v>1074.06</c:v>
                </c:pt>
                <c:pt idx="5">
                  <c:v>653.20000000000005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B6B-47DC-9733-C6AEDD96EC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Data_Misc!$D$191:$I$191</c:f>
              <c:numCache>
                <c:formatCode>0</c:formatCode>
                <c:ptCount val="6"/>
                <c:pt idx="0">
                  <c:v>23.75</c:v>
                </c:pt>
                <c:pt idx="1">
                  <c:v>4</c:v>
                </c:pt>
                <c:pt idx="2">
                  <c:v>2.5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B8-4D72-BBE1-B67FC655660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Data_Misc!$T$191</c:f>
              <c:numCache>
                <c:formatCode>0</c:formatCode>
                <c:ptCount val="1"/>
                <c:pt idx="0">
                  <c:v>24.987500000000001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8B8-4D72-BBE1-B67FC655660C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Data_Misc!$M$191:$R$191</c:f>
              <c:numCache>
                <c:formatCode>0</c:formatCode>
                <c:ptCount val="6"/>
                <c:pt idx="0">
                  <c:v>19.75</c:v>
                </c:pt>
                <c:pt idx="1">
                  <c:v>2.5</c:v>
                </c:pt>
                <c:pt idx="2">
                  <c:v>2.5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B8-4D72-BBE1-B67FC65566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Data_Misc!$D$211:$I$211</c:f>
              <c:numCache>
                <c:formatCode>0</c:formatCode>
                <c:ptCount val="6"/>
                <c:pt idx="0">
                  <c:v>3</c:v>
                </c:pt>
                <c:pt idx="1">
                  <c:v>0</c:v>
                </c:pt>
                <c:pt idx="2">
                  <c:v>49.75</c:v>
                </c:pt>
                <c:pt idx="3">
                  <c:v>97.5</c:v>
                </c:pt>
                <c:pt idx="4">
                  <c:v>23.5</c:v>
                </c:pt>
                <c:pt idx="5">
                  <c:v>22.369999999999997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BD-4667-8E38-021C0F947DC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Data_Misc!$T$211</c:f>
              <c:numCache>
                <c:formatCode>0</c:formatCode>
                <c:ptCount val="1"/>
                <c:pt idx="0">
                  <c:v>99.474999999999994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1BD-4667-8E38-021C0F947DC9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Data_Misc!$M$211:$R$211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73</c:v>
                </c:pt>
                <c:pt idx="4">
                  <c:v>16.5</c:v>
                </c:pt>
                <c:pt idx="5">
                  <c:v>22.369999999999997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BD-4667-8E38-021C0F947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Data_Misc!$D$171:$I$171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64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FD-43A0-B667-E26570FA488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Data_Misc!$T$171</c:f>
              <c:numCache>
                <c:formatCode>0</c:formatCode>
                <c:ptCount val="1"/>
                <c:pt idx="0">
                  <c:v>65.64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EFD-43A0-B667-E26570FA4883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FD-43A0-B667-E26570FA4883}"/>
              </c:ext>
            </c:extLst>
          </c:dPt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Data_Misc!$M$171:$R$171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EFD-43A0-B667-E26570FA4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C0F-45A0-9B16-12AADCCAFEB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Data_Facilities!$D$11:$I$11</c:f>
              <c:numCache>
                <c:formatCode>0</c:formatCode>
                <c:ptCount val="6"/>
                <c:pt idx="0">
                  <c:v>8</c:v>
                </c:pt>
                <c:pt idx="1">
                  <c:v>5</c:v>
                </c:pt>
                <c:pt idx="2">
                  <c:v>7</c:v>
                </c:pt>
                <c:pt idx="3">
                  <c:v>6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0F-45A0-9B16-12AADCCAF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A0B-4410-A194-353F76A1723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Data_Facilities!$D$31:$I$31</c:f>
              <c:numCache>
                <c:formatCode>0</c:formatCode>
                <c:ptCount val="6"/>
                <c:pt idx="0">
                  <c:v>23</c:v>
                </c:pt>
                <c:pt idx="1">
                  <c:v>19</c:v>
                </c:pt>
                <c:pt idx="2">
                  <c:v>24</c:v>
                </c:pt>
                <c:pt idx="3">
                  <c:v>25</c:v>
                </c:pt>
                <c:pt idx="4">
                  <c:v>20</c:v>
                </c:pt>
                <c:pt idx="5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0B-4410-A194-353F76A172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064-490F-A4ED-312F1122412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Data_Membership!$D$11:$I$11</c:f>
              <c:numCache>
                <c:formatCode>0</c:formatCode>
                <c:ptCount val="6"/>
                <c:pt idx="0">
                  <c:v>647</c:v>
                </c:pt>
                <c:pt idx="1">
                  <c:v>568</c:v>
                </c:pt>
                <c:pt idx="2">
                  <c:v>547</c:v>
                </c:pt>
                <c:pt idx="3">
                  <c:v>514</c:v>
                </c:pt>
                <c:pt idx="4">
                  <c:v>484</c:v>
                </c:pt>
                <c:pt idx="5">
                  <c:v>473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64-490F-A4ED-312F1122412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Data_Membership!$K$11</c:f>
              <c:numCache>
                <c:formatCode>0</c:formatCode>
                <c:ptCount val="1"/>
                <c:pt idx="0">
                  <c:v>654.47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064-490F-A4ED-312F11224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Data_Newbs!$D$11:$I$11</c:f>
              <c:numCache>
                <c:formatCode>0</c:formatCode>
                <c:ptCount val="6"/>
                <c:pt idx="0">
                  <c:v>26</c:v>
                </c:pt>
                <c:pt idx="1">
                  <c:v>22</c:v>
                </c:pt>
                <c:pt idx="2">
                  <c:v>31</c:v>
                </c:pt>
                <c:pt idx="3">
                  <c:v>26</c:v>
                </c:pt>
                <c:pt idx="4">
                  <c:v>26</c:v>
                </c:pt>
                <c:pt idx="5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C6-4B0F-A0B4-ED59334FD70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Data_Newbs!$T$11</c:f>
              <c:numCache>
                <c:formatCode>0</c:formatCode>
                <c:ptCount val="1"/>
                <c:pt idx="0">
                  <c:v>56.55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AC6-4B0F-A0B4-ED59334FD703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Data_Newbs!$M$11:$R$11</c:f>
              <c:numCache>
                <c:formatCode>0</c:formatCode>
                <c:ptCount val="6"/>
                <c:pt idx="0">
                  <c:v>17</c:v>
                </c:pt>
                <c:pt idx="1">
                  <c:v>13</c:v>
                </c:pt>
                <c:pt idx="2">
                  <c:v>25</c:v>
                </c:pt>
                <c:pt idx="3">
                  <c:v>13</c:v>
                </c:pt>
                <c:pt idx="4">
                  <c:v>17</c:v>
                </c:pt>
                <c:pt idx="5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AC6-4B0F-A0B4-ED59334FD7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Data_Misc!$D$231:$I$231</c:f>
              <c:numCache>
                <c:formatCode>0</c:formatCode>
                <c:ptCount val="6"/>
                <c:pt idx="0">
                  <c:v>7</c:v>
                </c:pt>
                <c:pt idx="1">
                  <c:v>12.25</c:v>
                </c:pt>
                <c:pt idx="2">
                  <c:v>48</c:v>
                </c:pt>
                <c:pt idx="3">
                  <c:v>23</c:v>
                </c:pt>
                <c:pt idx="4">
                  <c:v>8.5</c:v>
                </c:pt>
                <c:pt idx="5">
                  <c:v>50.5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D2-4370-A59A-37C8F601BE9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Data_Misc!$T$231</c:f>
              <c:numCache>
                <c:formatCode>0</c:formatCode>
                <c:ptCount val="1"/>
                <c:pt idx="0">
                  <c:v>52.005000000000003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1D2-4370-A59A-37C8F601BE98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Data_Misc!$M$231:$R$231</c:f>
              <c:numCache>
                <c:formatCode>0</c:formatCode>
                <c:ptCount val="6"/>
                <c:pt idx="0">
                  <c:v>0</c:v>
                </c:pt>
                <c:pt idx="1">
                  <c:v>6.25</c:v>
                </c:pt>
                <c:pt idx="2">
                  <c:v>48</c:v>
                </c:pt>
                <c:pt idx="3">
                  <c:v>8</c:v>
                </c:pt>
                <c:pt idx="4">
                  <c:v>5.5</c:v>
                </c:pt>
                <c:pt idx="5">
                  <c:v>50.5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D2-4370-A59A-37C8F601BE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0E0-405A-A911-C6F7AC89220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Data_Facilities!$D$91:$I$91</c:f>
              <c:numCache>
                <c:formatCode>0</c:formatCode>
                <c:ptCount val="6"/>
                <c:pt idx="0">
                  <c:v>14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E0-405A-A911-C6F7AC8922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F36-406C-8137-81B01B590E1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Data_Facilities!$D$71:$I$71</c:f>
              <c:numCache>
                <c:formatCode>0</c:formatCode>
                <c:ptCount val="6"/>
                <c:pt idx="0">
                  <c:v>8</c:v>
                </c:pt>
                <c:pt idx="1">
                  <c:v>6</c:v>
                </c:pt>
                <c:pt idx="2">
                  <c:v>6</c:v>
                </c:pt>
                <c:pt idx="3">
                  <c:v>5</c:v>
                </c:pt>
                <c:pt idx="4">
                  <c:v>5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F36-406C-8137-81B01B590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035-4504-A7B9-AF85244E93D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Data_Facilities!$D$51:$I$51</c:f>
              <c:numCache>
                <c:formatCode>0</c:formatCode>
                <c:ptCount val="6"/>
                <c:pt idx="0">
                  <c:v>11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35-4504-A7B9-AF85244E93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Data_Misc!$D$271:$I$271</c:f>
              <c:numCache>
                <c:formatCode>0</c:formatCode>
                <c:ptCount val="6"/>
                <c:pt idx="0">
                  <c:v>55</c:v>
                </c:pt>
                <c:pt idx="1">
                  <c:v>40</c:v>
                </c:pt>
                <c:pt idx="2">
                  <c:v>38</c:v>
                </c:pt>
                <c:pt idx="3">
                  <c:v>37</c:v>
                </c:pt>
                <c:pt idx="4">
                  <c:v>39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08-453D-AD0A-37766FF77E66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Data_Misc!$M$271:$R$271</c:f>
              <c:numCache>
                <c:formatCode>0</c:formatCode>
                <c:ptCount val="6"/>
                <c:pt idx="0">
                  <c:v>9</c:v>
                </c:pt>
                <c:pt idx="1">
                  <c:v>10</c:v>
                </c:pt>
                <c:pt idx="2">
                  <c:v>2</c:v>
                </c:pt>
                <c:pt idx="3">
                  <c:v>0</c:v>
                </c:pt>
                <c:pt idx="4">
                  <c:v>11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08-453D-AD0A-37766FF77E66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Data_Newbs!$T$11</c:f>
              <c:numCache>
                <c:formatCode>0</c:formatCode>
                <c:ptCount val="1"/>
                <c:pt idx="0">
                  <c:v>56.55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08-453D-AD0A-37766FF77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0B-4F26-84DA-BF95D138AC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Data_Membership!$D$12:$I$12</c:f>
              <c:numCache>
                <c:formatCode>0</c:formatCode>
                <c:ptCount val="6"/>
                <c:pt idx="0">
                  <c:v>878</c:v>
                </c:pt>
                <c:pt idx="1">
                  <c:v>858</c:v>
                </c:pt>
                <c:pt idx="2">
                  <c:v>822</c:v>
                </c:pt>
                <c:pt idx="3">
                  <c:v>824</c:v>
                </c:pt>
                <c:pt idx="4">
                  <c:v>832</c:v>
                </c:pt>
                <c:pt idx="5">
                  <c:v>811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0B-4F26-84DA-BF95D138ACA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Data_Membership!$K$12</c:f>
              <c:numCache>
                <c:formatCode>0</c:formatCode>
                <c:ptCount val="1"/>
                <c:pt idx="0">
                  <c:v>887.78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30B-4F26-84DA-BF95D138AC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Data_Newbs!$D$12:$I$12</c:f>
              <c:numCache>
                <c:formatCode>0</c:formatCode>
                <c:ptCount val="6"/>
                <c:pt idx="0">
                  <c:v>72</c:v>
                </c:pt>
                <c:pt idx="1">
                  <c:v>54</c:v>
                </c:pt>
                <c:pt idx="2">
                  <c:v>85</c:v>
                </c:pt>
                <c:pt idx="3">
                  <c:v>71</c:v>
                </c:pt>
                <c:pt idx="4">
                  <c:v>87</c:v>
                </c:pt>
                <c:pt idx="5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C8-42FD-A8D8-7C9687FCF13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Data_Newbs!$T$12</c:f>
              <c:numCache>
                <c:formatCode>0</c:formatCode>
                <c:ptCount val="1"/>
                <c:pt idx="0">
                  <c:v>88.87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EC8-42FD-A8D8-7C9687FCF130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Data_Newbs!$M$12:$R$12</c:f>
              <c:numCache>
                <c:formatCode>0</c:formatCode>
                <c:ptCount val="6"/>
                <c:pt idx="0">
                  <c:v>55</c:v>
                </c:pt>
                <c:pt idx="1">
                  <c:v>47</c:v>
                </c:pt>
                <c:pt idx="2">
                  <c:v>74</c:v>
                </c:pt>
                <c:pt idx="3">
                  <c:v>59</c:v>
                </c:pt>
                <c:pt idx="4">
                  <c:v>67</c:v>
                </c:pt>
                <c:pt idx="5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C8-42FD-A8D8-7C9687FCF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Data_VSC_Boat!$D$12:$I$12</c:f>
              <c:numCache>
                <c:formatCode>0</c:formatCode>
                <c:ptCount val="6"/>
                <c:pt idx="0">
                  <c:v>2466</c:v>
                </c:pt>
                <c:pt idx="1">
                  <c:v>2448</c:v>
                </c:pt>
                <c:pt idx="2">
                  <c:v>2948</c:v>
                </c:pt>
                <c:pt idx="3">
                  <c:v>3034</c:v>
                </c:pt>
                <c:pt idx="4">
                  <c:v>2555</c:v>
                </c:pt>
                <c:pt idx="5">
                  <c:v>2421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AD-40CE-A3BB-A6C7ABEB8ED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Data_VSC_Boat!$T$12</c:f>
              <c:numCache>
                <c:formatCode>0</c:formatCode>
                <c:ptCount val="1"/>
                <c:pt idx="0">
                  <c:v>3065.34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0AD-40CE-A3BB-A6C7ABEB8ED4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Data_VSC_Boat!$M$12:$R$12</c:f>
              <c:numCache>
                <c:formatCode>0</c:formatCode>
                <c:ptCount val="6"/>
                <c:pt idx="0">
                  <c:v>2404</c:v>
                </c:pt>
                <c:pt idx="1">
                  <c:v>2374</c:v>
                </c:pt>
                <c:pt idx="2">
                  <c:v>2867</c:v>
                </c:pt>
                <c:pt idx="3">
                  <c:v>2923</c:v>
                </c:pt>
                <c:pt idx="4">
                  <c:v>2526</c:v>
                </c:pt>
                <c:pt idx="5">
                  <c:v>2421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AD-40CE-A3BB-A6C7ABEB8E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Data_VSC_Paddlecraft!$D$1:$R$1</c:f>
              <c:strCache>
                <c:ptCount val="1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7">
                  <c:v>Unit #</c:v>
                </c:pt>
                <c:pt idx="8">
                  <c:v>District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strCache>
            </c:strRef>
          </c:cat>
          <c:val>
            <c:numRef>
              <c:f>Data_VSC_Paddlecraft!$D$12:$I$12</c:f>
              <c:numCache>
                <c:formatCode>0</c:formatCode>
                <c:ptCount val="6"/>
                <c:pt idx="0">
                  <c:v>1151</c:v>
                </c:pt>
                <c:pt idx="1">
                  <c:v>1430</c:v>
                </c:pt>
                <c:pt idx="2">
                  <c:v>1621</c:v>
                </c:pt>
                <c:pt idx="3">
                  <c:v>1929</c:v>
                </c:pt>
                <c:pt idx="4">
                  <c:v>2484</c:v>
                </c:pt>
                <c:pt idx="5">
                  <c:v>2055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A4-4E74-BC46-B7DA256AD25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strRef>
              <c:f>Data_VSC_Paddlecraft!$D$1:$R$1</c:f>
              <c:strCache>
                <c:ptCount val="1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7">
                  <c:v>Unit #</c:v>
                </c:pt>
                <c:pt idx="8">
                  <c:v>District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strCache>
            </c:strRef>
          </c:cat>
          <c:val>
            <c:numRef>
              <c:f>Data_VSC_Paddlecraft!$T$12</c:f>
              <c:numCache>
                <c:formatCode>0</c:formatCode>
                <c:ptCount val="1"/>
                <c:pt idx="0">
                  <c:v>2509.84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EA4-4E74-BC46-B7DA256AD256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Data_VSC_Paddlecraft!$D$1:$R$1</c:f>
              <c:strCache>
                <c:ptCount val="15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7">
                  <c:v>Unit #</c:v>
                </c:pt>
                <c:pt idx="8">
                  <c:v>District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</c:strCache>
            </c:strRef>
          </c:cat>
          <c:val>
            <c:numRef>
              <c:f>Data_VSC_Paddlecraft!$M$12:$R$12</c:f>
              <c:numCache>
                <c:formatCode>0</c:formatCode>
                <c:ptCount val="6"/>
                <c:pt idx="0">
                  <c:v>1100</c:v>
                </c:pt>
                <c:pt idx="1">
                  <c:v>1426</c:v>
                </c:pt>
                <c:pt idx="2">
                  <c:v>1575</c:v>
                </c:pt>
                <c:pt idx="3">
                  <c:v>1912</c:v>
                </c:pt>
                <c:pt idx="4">
                  <c:v>2450</c:v>
                </c:pt>
                <c:pt idx="5">
                  <c:v>2055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A4-4E74-BC46-B7DA256AD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Data_Visits!$D$12:$I$12</c:f>
              <c:numCache>
                <c:formatCode>0</c:formatCode>
                <c:ptCount val="6"/>
                <c:pt idx="0">
                  <c:v>1490</c:v>
                </c:pt>
                <c:pt idx="1">
                  <c:v>1624</c:v>
                </c:pt>
                <c:pt idx="2">
                  <c:v>2360</c:v>
                </c:pt>
                <c:pt idx="3">
                  <c:v>2822</c:v>
                </c:pt>
                <c:pt idx="4">
                  <c:v>2581</c:v>
                </c:pt>
                <c:pt idx="5">
                  <c:v>1564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A2-4E2B-8838-0AE70624B7C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Data_Visits!$T$12</c:f>
              <c:numCache>
                <c:formatCode>0</c:formatCode>
                <c:ptCount val="1"/>
                <c:pt idx="0">
                  <c:v>2851.22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FA2-4E2B-8838-0AE70624B7CD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Data_Visits!$M$12:$R$12</c:f>
              <c:numCache>
                <c:formatCode>0</c:formatCode>
                <c:ptCount val="6"/>
                <c:pt idx="0">
                  <c:v>1251</c:v>
                </c:pt>
                <c:pt idx="1">
                  <c:v>1411</c:v>
                </c:pt>
                <c:pt idx="2">
                  <c:v>2071</c:v>
                </c:pt>
                <c:pt idx="3">
                  <c:v>2345</c:v>
                </c:pt>
                <c:pt idx="4">
                  <c:v>2204</c:v>
                </c:pt>
                <c:pt idx="5">
                  <c:v>1564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A2-4E2B-8838-0AE70624B7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Data_PE!$D$12:$I$12</c:f>
              <c:numCache>
                <c:formatCode>0</c:formatCode>
                <c:ptCount val="6"/>
                <c:pt idx="0">
                  <c:v>874</c:v>
                </c:pt>
                <c:pt idx="1">
                  <c:v>1068</c:v>
                </c:pt>
                <c:pt idx="2">
                  <c:v>1578</c:v>
                </c:pt>
                <c:pt idx="3">
                  <c:v>733</c:v>
                </c:pt>
                <c:pt idx="4">
                  <c:v>1329</c:v>
                </c:pt>
                <c:pt idx="5">
                  <c:v>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88-4FBF-BF5D-1DF2FC38B9B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Data_PE!$T$12</c:f>
              <c:numCache>
                <c:formatCode>0</c:formatCode>
                <c:ptCount val="1"/>
                <c:pt idx="0">
                  <c:v>1594.78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688-4FBF-BF5D-1DF2FC38B9BB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Data_PE!$M$12:$R$12</c:f>
              <c:numCache>
                <c:formatCode>0</c:formatCode>
                <c:ptCount val="6"/>
                <c:pt idx="0">
                  <c:v>794</c:v>
                </c:pt>
                <c:pt idx="1">
                  <c:v>1038</c:v>
                </c:pt>
                <c:pt idx="2">
                  <c:v>1498</c:v>
                </c:pt>
                <c:pt idx="3">
                  <c:v>680</c:v>
                </c:pt>
                <c:pt idx="4">
                  <c:v>1310</c:v>
                </c:pt>
                <c:pt idx="5">
                  <c:v>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688-4FBF-BF5D-1DF2FC38B9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Data_Boat!$D$12:$I$12</c:f>
              <c:numCache>
                <c:formatCode>0</c:formatCode>
                <c:ptCount val="6"/>
                <c:pt idx="0">
                  <c:v>2089.9199999999996</c:v>
                </c:pt>
                <c:pt idx="1">
                  <c:v>2384.5000000000005</c:v>
                </c:pt>
                <c:pt idx="2">
                  <c:v>2717.72</c:v>
                </c:pt>
                <c:pt idx="3">
                  <c:v>2522.8600000000006</c:v>
                </c:pt>
                <c:pt idx="4">
                  <c:v>1953.43</c:v>
                </c:pt>
                <c:pt idx="5">
                  <c:v>1882.99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82-41BB-965C-7AE9078D8F5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Data_Boat!$T$12</c:f>
              <c:numCache>
                <c:formatCode>0</c:formatCode>
                <c:ptCount val="1"/>
                <c:pt idx="0">
                  <c:v>2745.8971999999999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982-41BB-965C-7AE9078D8F5D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Data_Boat!$M$12:$R$12</c:f>
              <c:numCache>
                <c:formatCode>0</c:formatCode>
                <c:ptCount val="6"/>
                <c:pt idx="0">
                  <c:v>2085.4099999999994</c:v>
                </c:pt>
                <c:pt idx="1">
                  <c:v>2366.5400000000004</c:v>
                </c:pt>
                <c:pt idx="2">
                  <c:v>2672.85</c:v>
                </c:pt>
                <c:pt idx="3">
                  <c:v>2490.1900000000005</c:v>
                </c:pt>
                <c:pt idx="4">
                  <c:v>1953.43</c:v>
                </c:pt>
                <c:pt idx="5">
                  <c:v>1882.99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82-41BB-965C-7AE9078D8F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Data_Misc!$D$12:$I$12</c:f>
              <c:numCache>
                <c:formatCode>0</c:formatCode>
                <c:ptCount val="6"/>
                <c:pt idx="0">
                  <c:v>156.19999999999999</c:v>
                </c:pt>
                <c:pt idx="1">
                  <c:v>134.07999999999998</c:v>
                </c:pt>
                <c:pt idx="2">
                  <c:v>77.400000000000006</c:v>
                </c:pt>
                <c:pt idx="3">
                  <c:v>142.61000000000001</c:v>
                </c:pt>
                <c:pt idx="4">
                  <c:v>110.25</c:v>
                </c:pt>
                <c:pt idx="5">
                  <c:v>51.760000000000005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A9-4651-8F00-2EE96A99593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Data_Misc!$T$12</c:f>
              <c:numCache>
                <c:formatCode>0</c:formatCode>
                <c:ptCount val="1"/>
                <c:pt idx="0">
                  <c:v>158.762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CA9-4651-8F00-2EE96A995938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Data_Misc!$M$12:$R$12</c:f>
              <c:numCache>
                <c:formatCode>0</c:formatCode>
                <c:ptCount val="6"/>
                <c:pt idx="0">
                  <c:v>152.19999999999999</c:v>
                </c:pt>
                <c:pt idx="1">
                  <c:v>112.58</c:v>
                </c:pt>
                <c:pt idx="2">
                  <c:v>71.400000000000006</c:v>
                </c:pt>
                <c:pt idx="3">
                  <c:v>123.11</c:v>
                </c:pt>
                <c:pt idx="4">
                  <c:v>110.25</c:v>
                </c:pt>
                <c:pt idx="5">
                  <c:v>51.760000000000005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A9-4651-8F00-2EE96A9959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Data_Misc!$D$52:$I$52</c:f>
              <c:numCache>
                <c:formatCode>0</c:formatCode>
                <c:ptCount val="6"/>
                <c:pt idx="0">
                  <c:v>1980.2699999999998</c:v>
                </c:pt>
                <c:pt idx="1">
                  <c:v>2340.04</c:v>
                </c:pt>
                <c:pt idx="2">
                  <c:v>1800.6100000000001</c:v>
                </c:pt>
                <c:pt idx="3">
                  <c:v>2964.48</c:v>
                </c:pt>
                <c:pt idx="4">
                  <c:v>2364.06</c:v>
                </c:pt>
                <c:pt idx="5">
                  <c:v>1139.56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8E-4FCB-AEE5-7276342CE9C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Data_Misc!$T$52</c:f>
              <c:numCache>
                <c:formatCode>0</c:formatCode>
                <c:ptCount val="1"/>
                <c:pt idx="0">
                  <c:v>2995.1248000000001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98E-4FCB-AEE5-7276342CE9C4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Data_Misc!$M$52:$R$52</c:f>
              <c:numCache>
                <c:formatCode>0</c:formatCode>
                <c:ptCount val="6"/>
                <c:pt idx="0">
                  <c:v>1421.0199999999998</c:v>
                </c:pt>
                <c:pt idx="1">
                  <c:v>1837.36</c:v>
                </c:pt>
                <c:pt idx="2">
                  <c:v>1509.6</c:v>
                </c:pt>
                <c:pt idx="3">
                  <c:v>2655.06</c:v>
                </c:pt>
                <c:pt idx="4">
                  <c:v>1853.4799999999998</c:v>
                </c:pt>
                <c:pt idx="5">
                  <c:v>1139.56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8E-4FCB-AEE5-7276342CE9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Data_Misc!$D$32:$I$32</c:f>
              <c:numCache>
                <c:formatCode>0</c:formatCode>
                <c:ptCount val="6"/>
                <c:pt idx="0">
                  <c:v>350</c:v>
                </c:pt>
                <c:pt idx="1">
                  <c:v>247</c:v>
                </c:pt>
                <c:pt idx="2">
                  <c:v>264</c:v>
                </c:pt>
                <c:pt idx="3">
                  <c:v>320</c:v>
                </c:pt>
                <c:pt idx="4">
                  <c:v>213</c:v>
                </c:pt>
                <c:pt idx="5">
                  <c:v>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95-4F99-AB46-5AECF5DE71A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Data_Misc!$T$32</c:f>
              <c:numCache>
                <c:formatCode>0</c:formatCode>
                <c:ptCount val="1"/>
                <c:pt idx="0">
                  <c:v>389.85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E95-4F99-AB46-5AECF5DE71A1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Data_Misc!$M$32:$R$32</c:f>
              <c:numCache>
                <c:formatCode>0</c:formatCode>
                <c:ptCount val="6"/>
                <c:pt idx="0">
                  <c:v>328</c:v>
                </c:pt>
                <c:pt idx="1">
                  <c:v>243</c:v>
                </c:pt>
                <c:pt idx="2">
                  <c:v>254</c:v>
                </c:pt>
                <c:pt idx="3">
                  <c:v>254</c:v>
                </c:pt>
                <c:pt idx="4">
                  <c:v>212</c:v>
                </c:pt>
                <c:pt idx="5">
                  <c:v>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E95-4F99-AB46-5AECF5DE71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Data_Misc!$D$252:$I$252</c:f>
              <c:numCache>
                <c:formatCode>0</c:formatCode>
                <c:ptCount val="6"/>
                <c:pt idx="0">
                  <c:v>2670.79</c:v>
                </c:pt>
                <c:pt idx="1">
                  <c:v>2884.9300000000003</c:v>
                </c:pt>
                <c:pt idx="2">
                  <c:v>3014.95</c:v>
                </c:pt>
                <c:pt idx="3">
                  <c:v>2172.15</c:v>
                </c:pt>
                <c:pt idx="4">
                  <c:v>1860.25</c:v>
                </c:pt>
                <c:pt idx="5">
                  <c:v>1354.25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F7-40C7-B5AD-9B4989E9302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Data_Misc!$T$252</c:f>
              <c:numCache>
                <c:formatCode>0</c:formatCode>
                <c:ptCount val="1"/>
                <c:pt idx="0">
                  <c:v>3046.0994999999998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CF7-40C7-B5AD-9B4989E93023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Data_Misc!$M$252:$R$252</c:f>
              <c:numCache>
                <c:formatCode>0</c:formatCode>
                <c:ptCount val="6"/>
                <c:pt idx="0">
                  <c:v>2405.54</c:v>
                </c:pt>
                <c:pt idx="1">
                  <c:v>2300.6800000000003</c:v>
                </c:pt>
                <c:pt idx="2">
                  <c:v>2487.6999999999998</c:v>
                </c:pt>
                <c:pt idx="3">
                  <c:v>1844.4</c:v>
                </c:pt>
                <c:pt idx="4">
                  <c:v>1518</c:v>
                </c:pt>
                <c:pt idx="5">
                  <c:v>1354.25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CF7-40C7-B5AD-9B4989E930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Data_MT!$D$12:$I$12</c:f>
              <c:numCache>
                <c:formatCode>0</c:formatCode>
                <c:ptCount val="6"/>
                <c:pt idx="0">
                  <c:v>1701.55</c:v>
                </c:pt>
                <c:pt idx="1">
                  <c:v>1008.9199999999998</c:v>
                </c:pt>
                <c:pt idx="2">
                  <c:v>1354.1899999999998</c:v>
                </c:pt>
                <c:pt idx="3">
                  <c:v>880.68000000000006</c:v>
                </c:pt>
                <c:pt idx="4">
                  <c:v>1338.75</c:v>
                </c:pt>
                <c:pt idx="5">
                  <c:v>985.94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0B-42D1-8E69-08A65B716D5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Data_MT!$T$12</c:f>
              <c:numCache>
                <c:formatCode>0</c:formatCode>
                <c:ptCount val="1"/>
                <c:pt idx="0">
                  <c:v>1719.5654999999999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40B-42D1-8E69-08A65B716D5D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Data_MT!$M$12:$R$12</c:f>
              <c:numCache>
                <c:formatCode>0</c:formatCode>
                <c:ptCount val="6"/>
                <c:pt idx="0">
                  <c:v>1417.1</c:v>
                </c:pt>
                <c:pt idx="1">
                  <c:v>796.81999999999994</c:v>
                </c:pt>
                <c:pt idx="2">
                  <c:v>1184.3399999999999</c:v>
                </c:pt>
                <c:pt idx="3">
                  <c:v>775.18000000000006</c:v>
                </c:pt>
                <c:pt idx="4">
                  <c:v>1209.83</c:v>
                </c:pt>
                <c:pt idx="5">
                  <c:v>985.94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0B-42D1-8E69-08A65B716D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Data_Misc!$D$72:$I$72</c:f>
              <c:numCache>
                <c:formatCode>0</c:formatCode>
                <c:ptCount val="6"/>
                <c:pt idx="0">
                  <c:v>3887.1</c:v>
                </c:pt>
                <c:pt idx="1">
                  <c:v>5808.41</c:v>
                </c:pt>
                <c:pt idx="2">
                  <c:v>7230.0599999999995</c:v>
                </c:pt>
                <c:pt idx="3">
                  <c:v>6804.68</c:v>
                </c:pt>
                <c:pt idx="4">
                  <c:v>5610.3499999999995</c:v>
                </c:pt>
                <c:pt idx="5">
                  <c:v>3864.81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4F-49EB-9498-3ACAA35EFB6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Data_Misc!$T$72</c:f>
              <c:numCache>
                <c:formatCode>0</c:formatCode>
                <c:ptCount val="1"/>
                <c:pt idx="0">
                  <c:v>7303.3606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C4F-49EB-9498-3ACAA35EFB63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Data_Misc!$M$72:$R$72</c:f>
              <c:numCache>
                <c:formatCode>0</c:formatCode>
                <c:ptCount val="6"/>
                <c:pt idx="0">
                  <c:v>3057.34</c:v>
                </c:pt>
                <c:pt idx="1">
                  <c:v>4787.1099999999997</c:v>
                </c:pt>
                <c:pt idx="2">
                  <c:v>6019.5599999999995</c:v>
                </c:pt>
                <c:pt idx="3">
                  <c:v>5318.93</c:v>
                </c:pt>
                <c:pt idx="4">
                  <c:v>4560.2700000000004</c:v>
                </c:pt>
                <c:pt idx="5">
                  <c:v>3864.81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C4F-49EB-9498-3ACAA35EFB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Data_Misc!$D$92:$I$92</c:f>
              <c:numCache>
                <c:formatCode>0</c:formatCode>
                <c:ptCount val="6"/>
                <c:pt idx="0">
                  <c:v>283</c:v>
                </c:pt>
                <c:pt idx="1">
                  <c:v>339.84000000000003</c:v>
                </c:pt>
                <c:pt idx="2">
                  <c:v>668.05</c:v>
                </c:pt>
                <c:pt idx="3">
                  <c:v>522.54999999999995</c:v>
                </c:pt>
                <c:pt idx="4">
                  <c:v>356.5</c:v>
                </c:pt>
                <c:pt idx="5">
                  <c:v>370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31-4817-BEA1-8F45579940A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Data_Misc!$T$92</c:f>
              <c:numCache>
                <c:formatCode>0</c:formatCode>
                <c:ptCount val="1"/>
                <c:pt idx="0">
                  <c:v>675.73050000000001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631-4817-BEA1-8F45579940A6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Data_Misc!$M$92:$R$92</c:f>
              <c:numCache>
                <c:formatCode>0</c:formatCode>
                <c:ptCount val="6"/>
                <c:pt idx="0">
                  <c:v>208</c:v>
                </c:pt>
                <c:pt idx="1">
                  <c:v>339.84000000000003</c:v>
                </c:pt>
                <c:pt idx="2">
                  <c:v>622.54999999999995</c:v>
                </c:pt>
                <c:pt idx="3">
                  <c:v>399.95</c:v>
                </c:pt>
                <c:pt idx="4">
                  <c:v>251.5</c:v>
                </c:pt>
                <c:pt idx="5">
                  <c:v>370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631-4817-BEA1-8F45579940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Data_Misc!$D$112:$I$112</c:f>
              <c:numCache>
                <c:formatCode>0</c:formatCode>
                <c:ptCount val="6"/>
                <c:pt idx="0">
                  <c:v>3546.79</c:v>
                </c:pt>
                <c:pt idx="1">
                  <c:v>4030.9</c:v>
                </c:pt>
                <c:pt idx="2">
                  <c:v>3306.87</c:v>
                </c:pt>
                <c:pt idx="3">
                  <c:v>3279.94</c:v>
                </c:pt>
                <c:pt idx="4">
                  <c:v>2961.43</c:v>
                </c:pt>
                <c:pt idx="5">
                  <c:v>2350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37-49A2-8135-7EF3C246B14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Data_Misc!$T$112</c:f>
              <c:numCache>
                <c:formatCode>0</c:formatCode>
                <c:ptCount val="1"/>
                <c:pt idx="0">
                  <c:v>4072.2090000000003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937-49A2-8135-7EF3C246B142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Data_Misc!$M$112:$R$112</c:f>
              <c:numCache>
                <c:formatCode>0</c:formatCode>
                <c:ptCount val="6"/>
                <c:pt idx="0">
                  <c:v>3039.54</c:v>
                </c:pt>
                <c:pt idx="1">
                  <c:v>3376.65</c:v>
                </c:pt>
                <c:pt idx="2">
                  <c:v>2740.12</c:v>
                </c:pt>
                <c:pt idx="3">
                  <c:v>2770.44</c:v>
                </c:pt>
                <c:pt idx="4">
                  <c:v>2382.56</c:v>
                </c:pt>
                <c:pt idx="5">
                  <c:v>2350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37-49A2-8135-7EF3C246B1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Data_Misc!$D$132:$I$132</c:f>
              <c:numCache>
                <c:formatCode>0</c:formatCode>
                <c:ptCount val="6"/>
                <c:pt idx="0">
                  <c:v>0</c:v>
                </c:pt>
                <c:pt idx="1">
                  <c:v>23</c:v>
                </c:pt>
                <c:pt idx="2">
                  <c:v>163</c:v>
                </c:pt>
                <c:pt idx="3">
                  <c:v>0</c:v>
                </c:pt>
                <c:pt idx="4">
                  <c:v>185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42-456A-BC23-97F930D9ACD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Data_Misc!$T$132</c:f>
              <c:numCache>
                <c:formatCode>0</c:formatCode>
                <c:ptCount val="1"/>
                <c:pt idx="0">
                  <c:v>187.85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142-456A-BC23-97F930D9ACD5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Data_Misc!$M$132:$R$132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163</c:v>
                </c:pt>
                <c:pt idx="3">
                  <c:v>0</c:v>
                </c:pt>
                <c:pt idx="4">
                  <c:v>73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42-456A-BC23-97F930D9AC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Data_Misc!$D$152:$I$152</c:f>
              <c:numCache>
                <c:formatCode>0</c:formatCode>
                <c:ptCount val="6"/>
                <c:pt idx="0">
                  <c:v>114</c:v>
                </c:pt>
                <c:pt idx="1">
                  <c:v>181</c:v>
                </c:pt>
                <c:pt idx="2">
                  <c:v>1541.34</c:v>
                </c:pt>
                <c:pt idx="3">
                  <c:v>1661.75</c:v>
                </c:pt>
                <c:pt idx="4">
                  <c:v>1165.75</c:v>
                </c:pt>
                <c:pt idx="5">
                  <c:v>1420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52-4873-A458-195631DFBED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Data_Misc!$T$152</c:f>
              <c:numCache>
                <c:formatCode>0</c:formatCode>
                <c:ptCount val="1"/>
                <c:pt idx="0">
                  <c:v>1679.3675000000001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752-4873-A458-195631DFBED5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Data_Misc!$M$152:$R$152</c:f>
              <c:numCache>
                <c:formatCode>0</c:formatCode>
                <c:ptCount val="6"/>
                <c:pt idx="0">
                  <c:v>107</c:v>
                </c:pt>
                <c:pt idx="1">
                  <c:v>113</c:v>
                </c:pt>
                <c:pt idx="2">
                  <c:v>1424.5</c:v>
                </c:pt>
                <c:pt idx="3">
                  <c:v>1529.75</c:v>
                </c:pt>
                <c:pt idx="4">
                  <c:v>762.25</c:v>
                </c:pt>
                <c:pt idx="5">
                  <c:v>1420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52-4873-A458-195631DFBE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Data_Misc!$D$192:$I$192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28</c:v>
                </c:pt>
                <c:pt idx="4">
                  <c:v>26.5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C4-4C68-BF0A-2D8C1E46825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Data_Misc!$T$192</c:f>
              <c:numCache>
                <c:formatCode>0</c:formatCode>
                <c:ptCount val="1"/>
                <c:pt idx="0">
                  <c:v>29.28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EC4-4C68-BF0A-2D8C1E468251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Data_Misc!$M$192:$R$192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26</c:v>
                </c:pt>
                <c:pt idx="4">
                  <c:v>21.1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C4-4C68-BF0A-2D8C1E468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Data_Misc!$D$212:$I$212</c:f>
              <c:numCache>
                <c:formatCode>0</c:formatCode>
                <c:ptCount val="6"/>
                <c:pt idx="0">
                  <c:v>1803.3</c:v>
                </c:pt>
                <c:pt idx="1">
                  <c:v>1623.83</c:v>
                </c:pt>
                <c:pt idx="2">
                  <c:v>341.25</c:v>
                </c:pt>
                <c:pt idx="3">
                  <c:v>205.79</c:v>
                </c:pt>
                <c:pt idx="4">
                  <c:v>432.75</c:v>
                </c:pt>
                <c:pt idx="5">
                  <c:v>37.5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E0-4AE3-904A-EE79C23F809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Data_Misc!$T$212</c:f>
              <c:numCache>
                <c:formatCode>0</c:formatCode>
                <c:ptCount val="1"/>
                <c:pt idx="0">
                  <c:v>1822.3330000000001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EE0-4AE3-904A-EE79C23F8091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Data_Misc!$M$212:$R$212</c:f>
              <c:numCache>
                <c:formatCode>0</c:formatCode>
                <c:ptCount val="6"/>
                <c:pt idx="0">
                  <c:v>1722.3</c:v>
                </c:pt>
                <c:pt idx="1">
                  <c:v>1463.83</c:v>
                </c:pt>
                <c:pt idx="2">
                  <c:v>306</c:v>
                </c:pt>
                <c:pt idx="3">
                  <c:v>170.29</c:v>
                </c:pt>
                <c:pt idx="4">
                  <c:v>421.5</c:v>
                </c:pt>
                <c:pt idx="5">
                  <c:v>37.5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E0-4AE3-904A-EE79C23F80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Data_Misc!$D$172:$I$172</c:f>
              <c:numCache>
                <c:formatCode>0</c:formatCode>
                <c:ptCount val="6"/>
                <c:pt idx="0">
                  <c:v>122</c:v>
                </c:pt>
                <c:pt idx="1">
                  <c:v>23</c:v>
                </c:pt>
                <c:pt idx="2">
                  <c:v>14.55</c:v>
                </c:pt>
                <c:pt idx="3">
                  <c:v>66.8</c:v>
                </c:pt>
                <c:pt idx="4">
                  <c:v>412.05</c:v>
                </c:pt>
                <c:pt idx="5">
                  <c:v>99.75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9E-4846-BC16-0A371FED4C1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Data_Misc!$T$172</c:f>
              <c:numCache>
                <c:formatCode>0</c:formatCode>
                <c:ptCount val="1"/>
                <c:pt idx="0">
                  <c:v>417.1705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49E-4846-BC16-0A371FED4C1B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Data_Misc!$M$172:$R$172</c:f>
              <c:numCache>
                <c:formatCode>0</c:formatCode>
                <c:ptCount val="6"/>
                <c:pt idx="0">
                  <c:v>100</c:v>
                </c:pt>
                <c:pt idx="1">
                  <c:v>15</c:v>
                </c:pt>
                <c:pt idx="2">
                  <c:v>14.55</c:v>
                </c:pt>
                <c:pt idx="3">
                  <c:v>52</c:v>
                </c:pt>
                <c:pt idx="4">
                  <c:v>386.05</c:v>
                </c:pt>
                <c:pt idx="5">
                  <c:v>99.75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9E-4846-BC16-0A371FED4C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EFF-4802-96A7-A97E2B7F8D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Data_Facilities!$D$12:$I$12</c:f>
              <c:numCache>
                <c:formatCode>0</c:formatCode>
                <c:ptCount val="6"/>
                <c:pt idx="0">
                  <c:v>6</c:v>
                </c:pt>
                <c:pt idx="1">
                  <c:v>6</c:v>
                </c:pt>
                <c:pt idx="2">
                  <c:v>4</c:v>
                </c:pt>
                <c:pt idx="3">
                  <c:v>4</c:v>
                </c:pt>
                <c:pt idx="4">
                  <c:v>7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FF-4802-96A7-A97E2B7F8D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08C-4263-BE0A-B08BB17E983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Data_Facilities!$D$32:$I$32</c:f>
              <c:numCache>
                <c:formatCode>0</c:formatCode>
                <c:ptCount val="6"/>
                <c:pt idx="0">
                  <c:v>40</c:v>
                </c:pt>
                <c:pt idx="1">
                  <c:v>36</c:v>
                </c:pt>
                <c:pt idx="2">
                  <c:v>27</c:v>
                </c:pt>
                <c:pt idx="3">
                  <c:v>28</c:v>
                </c:pt>
                <c:pt idx="4">
                  <c:v>23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08C-4263-BE0A-B08BB17E98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Data_Misc!$D$232:$I$232</c:f>
              <c:numCache>
                <c:formatCode>0</c:formatCode>
                <c:ptCount val="6"/>
                <c:pt idx="0">
                  <c:v>211.57999999999998</c:v>
                </c:pt>
                <c:pt idx="1">
                  <c:v>382</c:v>
                </c:pt>
                <c:pt idx="2">
                  <c:v>377.75</c:v>
                </c:pt>
                <c:pt idx="3">
                  <c:v>701.91000000000008</c:v>
                </c:pt>
                <c:pt idx="4">
                  <c:v>610.19000000000005</c:v>
                </c:pt>
                <c:pt idx="5">
                  <c:v>360.5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F8-4647-BF00-383485361ED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Data_Misc!$T$232</c:f>
              <c:numCache>
                <c:formatCode>0</c:formatCode>
                <c:ptCount val="1"/>
                <c:pt idx="0">
                  <c:v>709.92910000000006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7F8-4647-BF00-383485361ED8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Data_Misc!$M$232:$R$232</c:f>
              <c:numCache>
                <c:formatCode>0</c:formatCode>
                <c:ptCount val="6"/>
                <c:pt idx="0">
                  <c:v>186.5</c:v>
                </c:pt>
                <c:pt idx="1">
                  <c:v>314.5</c:v>
                </c:pt>
                <c:pt idx="2">
                  <c:v>260.42</c:v>
                </c:pt>
                <c:pt idx="3">
                  <c:v>447.25</c:v>
                </c:pt>
                <c:pt idx="4">
                  <c:v>446.86</c:v>
                </c:pt>
                <c:pt idx="5">
                  <c:v>360.5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F8-4647-BF00-383485361E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52F-4FEA-89B6-44067E326A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Data_Facilities!$D$92:$I$92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2F-4FEA-89B6-44067E326A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0B5-44EB-A466-B09866B477E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Data_Facilities!$D$72:$I$72</c:f>
              <c:numCache>
                <c:formatCode>0</c:formatCode>
                <c:ptCount val="6"/>
                <c:pt idx="0">
                  <c:v>9</c:v>
                </c:pt>
                <c:pt idx="1">
                  <c:v>8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B5-44EB-A466-B09866B47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D45-435E-85EF-B9FB8039D9A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Data_Facilities!$D$52:$I$52</c:f>
              <c:numCache>
                <c:formatCode>0</c:formatCode>
                <c:ptCount val="6"/>
                <c:pt idx="0">
                  <c:v>14</c:v>
                </c:pt>
                <c:pt idx="1">
                  <c:v>8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45-435E-85EF-B9FB8039D9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Data_Misc!$D$272:$I$272</c:f>
              <c:numCache>
                <c:formatCode>0</c:formatCode>
                <c:ptCount val="6"/>
                <c:pt idx="0">
                  <c:v>76</c:v>
                </c:pt>
                <c:pt idx="1">
                  <c:v>60</c:v>
                </c:pt>
                <c:pt idx="2">
                  <c:v>66</c:v>
                </c:pt>
                <c:pt idx="3">
                  <c:v>49</c:v>
                </c:pt>
                <c:pt idx="4">
                  <c:v>78</c:v>
                </c:pt>
                <c:pt idx="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C2-4C6B-8834-58F2F3C9F1CC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Data_Misc!$M$272:$R$272</c:f>
              <c:numCache>
                <c:formatCode>0</c:formatCode>
                <c:ptCount val="6"/>
                <c:pt idx="0">
                  <c:v>34</c:v>
                </c:pt>
                <c:pt idx="1">
                  <c:v>14</c:v>
                </c:pt>
                <c:pt idx="2">
                  <c:v>33</c:v>
                </c:pt>
                <c:pt idx="3">
                  <c:v>16</c:v>
                </c:pt>
                <c:pt idx="4">
                  <c:v>22</c:v>
                </c:pt>
                <c:pt idx="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C2-4C6B-8834-58F2F3C9F1CC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Data_Newbs!$T$12</c:f>
              <c:numCache>
                <c:formatCode>0</c:formatCode>
                <c:ptCount val="1"/>
                <c:pt idx="0">
                  <c:v>88.87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C2-4C6B-8834-58F2F3C9F1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Data_VSC_Boat!$D$13:$I$13</c:f>
              <c:numCache>
                <c:formatCode>0</c:formatCode>
                <c:ptCount val="6"/>
                <c:pt idx="0">
                  <c:v>1085</c:v>
                </c:pt>
                <c:pt idx="1">
                  <c:v>1823</c:v>
                </c:pt>
                <c:pt idx="2">
                  <c:v>1728</c:v>
                </c:pt>
                <c:pt idx="3">
                  <c:v>2142</c:v>
                </c:pt>
                <c:pt idx="4">
                  <c:v>2255</c:v>
                </c:pt>
                <c:pt idx="5">
                  <c:v>1283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27-4939-BC73-F1C5FD7D9FA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Data_VSC_Boat!$T$13</c:f>
              <c:numCache>
                <c:formatCode>0</c:formatCode>
                <c:ptCount val="1"/>
                <c:pt idx="0">
                  <c:v>2278.5500000000002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527-4939-BC73-F1C5FD7D9FA5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Data_VSC_Boat!$M$13:$R$13</c:f>
              <c:numCache>
                <c:formatCode>0</c:formatCode>
                <c:ptCount val="6"/>
                <c:pt idx="0">
                  <c:v>963</c:v>
                </c:pt>
                <c:pt idx="1">
                  <c:v>1678</c:v>
                </c:pt>
                <c:pt idx="2">
                  <c:v>1656</c:v>
                </c:pt>
                <c:pt idx="3">
                  <c:v>1899</c:v>
                </c:pt>
                <c:pt idx="4">
                  <c:v>2161</c:v>
                </c:pt>
                <c:pt idx="5">
                  <c:v>1283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27-4939-BC73-F1C5FD7D9F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Data_VSC_Paddlecraft!$D$13:$I$13</c:f>
              <c:numCache>
                <c:formatCode>0</c:formatCode>
                <c:ptCount val="6"/>
                <c:pt idx="0">
                  <c:v>293</c:v>
                </c:pt>
                <c:pt idx="1">
                  <c:v>349</c:v>
                </c:pt>
                <c:pt idx="2">
                  <c:v>745</c:v>
                </c:pt>
                <c:pt idx="3">
                  <c:v>424</c:v>
                </c:pt>
                <c:pt idx="4">
                  <c:v>1318</c:v>
                </c:pt>
                <c:pt idx="5">
                  <c:v>1328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5A-4E5C-827E-5FEE5EB6312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Data_VSC_Paddlecraft!$T$13</c:f>
              <c:numCache>
                <c:formatCode>0</c:formatCode>
                <c:ptCount val="1"/>
                <c:pt idx="0">
                  <c:v>1342.28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15A-4E5C-827E-5FEE5EB63120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Data_VSC_Paddlecraft!$M$13:$R$13</c:f>
              <c:numCache>
                <c:formatCode>0</c:formatCode>
                <c:ptCount val="6"/>
                <c:pt idx="0">
                  <c:v>291</c:v>
                </c:pt>
                <c:pt idx="1">
                  <c:v>308</c:v>
                </c:pt>
                <c:pt idx="2">
                  <c:v>707</c:v>
                </c:pt>
                <c:pt idx="3">
                  <c:v>382</c:v>
                </c:pt>
                <c:pt idx="4">
                  <c:v>1094</c:v>
                </c:pt>
                <c:pt idx="5">
                  <c:v>1328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5A-4E5C-827E-5FEE5EB631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Data_Visits!$D$13:$I$13</c:f>
              <c:numCache>
                <c:formatCode>0</c:formatCode>
                <c:ptCount val="6"/>
                <c:pt idx="0">
                  <c:v>1406</c:v>
                </c:pt>
                <c:pt idx="1">
                  <c:v>2278</c:v>
                </c:pt>
                <c:pt idx="2">
                  <c:v>2881</c:v>
                </c:pt>
                <c:pt idx="3">
                  <c:v>2665</c:v>
                </c:pt>
                <c:pt idx="4">
                  <c:v>2451</c:v>
                </c:pt>
                <c:pt idx="5">
                  <c:v>1648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D8-4C39-9A30-809DC2D273E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Data_Visits!$T$13</c:f>
              <c:numCache>
                <c:formatCode>0</c:formatCode>
                <c:ptCount val="1"/>
                <c:pt idx="0">
                  <c:v>2910.81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5D8-4C39-9A30-809DC2D273EF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Data_Visits!$M$13:$R$13</c:f>
              <c:numCache>
                <c:formatCode>0</c:formatCode>
                <c:ptCount val="6"/>
                <c:pt idx="0">
                  <c:v>1117</c:v>
                </c:pt>
                <c:pt idx="1">
                  <c:v>1903</c:v>
                </c:pt>
                <c:pt idx="2">
                  <c:v>2352</c:v>
                </c:pt>
                <c:pt idx="3">
                  <c:v>2151</c:v>
                </c:pt>
                <c:pt idx="4">
                  <c:v>2052</c:v>
                </c:pt>
                <c:pt idx="5">
                  <c:v>1648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D8-4C39-9A30-809DC2D27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Data_PE!$D$13:$I$13</c:f>
              <c:numCache>
                <c:formatCode>0</c:formatCode>
                <c:ptCount val="6"/>
                <c:pt idx="0">
                  <c:v>346</c:v>
                </c:pt>
                <c:pt idx="1">
                  <c:v>479</c:v>
                </c:pt>
                <c:pt idx="2">
                  <c:v>2562</c:v>
                </c:pt>
                <c:pt idx="3">
                  <c:v>3571</c:v>
                </c:pt>
                <c:pt idx="4">
                  <c:v>2486</c:v>
                </c:pt>
                <c:pt idx="5">
                  <c:v>2077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70-4577-9C1E-82D88EE816A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Data_PE!$T$13</c:f>
              <c:numCache>
                <c:formatCode>0</c:formatCode>
                <c:ptCount val="1"/>
                <c:pt idx="0">
                  <c:v>3607.71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170-4577-9C1E-82D88EE816AD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Data_PE!$M$13:$R$13</c:f>
              <c:numCache>
                <c:formatCode>0</c:formatCode>
                <c:ptCount val="6"/>
                <c:pt idx="0">
                  <c:v>202</c:v>
                </c:pt>
                <c:pt idx="1">
                  <c:v>392</c:v>
                </c:pt>
                <c:pt idx="2">
                  <c:v>2409</c:v>
                </c:pt>
                <c:pt idx="3">
                  <c:v>3485</c:v>
                </c:pt>
                <c:pt idx="4">
                  <c:v>2403</c:v>
                </c:pt>
                <c:pt idx="5">
                  <c:v>2077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70-4577-9C1E-82D88EE81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E2D-4613-8DB6-83D27F912AF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Data_Membership!$D$13:$I$13</c:f>
              <c:numCache>
                <c:formatCode>0</c:formatCode>
                <c:ptCount val="6"/>
                <c:pt idx="0">
                  <c:v>1143</c:v>
                </c:pt>
                <c:pt idx="1">
                  <c:v>1071</c:v>
                </c:pt>
                <c:pt idx="2">
                  <c:v>998</c:v>
                </c:pt>
                <c:pt idx="3">
                  <c:v>953</c:v>
                </c:pt>
                <c:pt idx="4">
                  <c:v>950</c:v>
                </c:pt>
                <c:pt idx="5">
                  <c:v>960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2D-4613-8DB6-83D27F912AF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Data_Membership!$K$13</c:f>
              <c:numCache>
                <c:formatCode>0</c:formatCode>
                <c:ptCount val="1"/>
                <c:pt idx="0">
                  <c:v>1155.43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E2D-4613-8DB6-83D27F912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Data_Newbs!$D$13:$I$13</c:f>
              <c:numCache>
                <c:formatCode>0</c:formatCode>
                <c:ptCount val="6"/>
                <c:pt idx="0">
                  <c:v>79</c:v>
                </c:pt>
                <c:pt idx="1">
                  <c:v>70</c:v>
                </c:pt>
                <c:pt idx="2">
                  <c:v>70</c:v>
                </c:pt>
                <c:pt idx="3">
                  <c:v>95</c:v>
                </c:pt>
                <c:pt idx="4">
                  <c:v>81</c:v>
                </c:pt>
                <c:pt idx="5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E8-43EC-97E9-A7567D272A3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Data_Newbs!$T$13</c:f>
              <c:numCache>
                <c:formatCode>0</c:formatCode>
                <c:ptCount val="1"/>
                <c:pt idx="0">
                  <c:v>117.15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FE8-43EC-97E9-A7567D272A32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Data_Newbs!$M$13:$R$13</c:f>
              <c:numCache>
                <c:formatCode>0</c:formatCode>
                <c:ptCount val="6"/>
                <c:pt idx="0">
                  <c:v>56</c:v>
                </c:pt>
                <c:pt idx="1">
                  <c:v>59</c:v>
                </c:pt>
                <c:pt idx="2">
                  <c:v>56</c:v>
                </c:pt>
                <c:pt idx="3">
                  <c:v>63</c:v>
                </c:pt>
                <c:pt idx="4">
                  <c:v>61</c:v>
                </c:pt>
                <c:pt idx="5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FE8-43EC-97E9-A7567D272A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Data_Boat!$D$13:$I$13</c:f>
              <c:numCache>
                <c:formatCode>0</c:formatCode>
                <c:ptCount val="6"/>
                <c:pt idx="0">
                  <c:v>2998.2599999999998</c:v>
                </c:pt>
                <c:pt idx="1">
                  <c:v>2295.1799999999998</c:v>
                </c:pt>
                <c:pt idx="2">
                  <c:v>2191.87</c:v>
                </c:pt>
                <c:pt idx="3">
                  <c:v>1720.86</c:v>
                </c:pt>
                <c:pt idx="4">
                  <c:v>1578.81</c:v>
                </c:pt>
                <c:pt idx="5">
                  <c:v>1343.1200000000001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E8-4EC3-B78D-93B57D473A5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Data_Boat!$T$13</c:f>
              <c:numCache>
                <c:formatCode>0</c:formatCode>
                <c:ptCount val="1"/>
                <c:pt idx="0">
                  <c:v>3029.2425999999996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CE8-4EC3-B78D-93B57D473A5A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Data_Boat!$M$13:$R$13</c:f>
              <c:numCache>
                <c:formatCode>0</c:formatCode>
                <c:ptCount val="6"/>
                <c:pt idx="0">
                  <c:v>2725.27</c:v>
                </c:pt>
                <c:pt idx="1">
                  <c:v>1993.56</c:v>
                </c:pt>
                <c:pt idx="2">
                  <c:v>1845.52</c:v>
                </c:pt>
                <c:pt idx="3">
                  <c:v>1394.6000000000001</c:v>
                </c:pt>
                <c:pt idx="4">
                  <c:v>1296.1600000000001</c:v>
                </c:pt>
                <c:pt idx="5">
                  <c:v>1343.1200000000001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E8-4EC3-B78D-93B57D473A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Data_Misc!$D$13:$I$13</c:f>
              <c:numCache>
                <c:formatCode>0</c:formatCode>
                <c:ptCount val="6"/>
                <c:pt idx="0">
                  <c:v>193.16000000000003</c:v>
                </c:pt>
                <c:pt idx="1">
                  <c:v>187.46</c:v>
                </c:pt>
                <c:pt idx="2">
                  <c:v>201.80999999999995</c:v>
                </c:pt>
                <c:pt idx="3">
                  <c:v>283.73999999999995</c:v>
                </c:pt>
                <c:pt idx="4">
                  <c:v>314.42000000000007</c:v>
                </c:pt>
                <c:pt idx="5">
                  <c:v>170.93000000000004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18-4775-9C13-1CD46FFD1D7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Data_Misc!$T$13</c:f>
              <c:numCache>
                <c:formatCode>0</c:formatCode>
                <c:ptCount val="1"/>
                <c:pt idx="0">
                  <c:v>318.56420000000008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818-4775-9C13-1CD46FFD1D79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Data_Misc!$M$13:$R$13</c:f>
              <c:numCache>
                <c:formatCode>0</c:formatCode>
                <c:ptCount val="6"/>
                <c:pt idx="0">
                  <c:v>189.42000000000002</c:v>
                </c:pt>
                <c:pt idx="1">
                  <c:v>155.83999999999997</c:v>
                </c:pt>
                <c:pt idx="2">
                  <c:v>173.49</c:v>
                </c:pt>
                <c:pt idx="3">
                  <c:v>233.49999999999997</c:v>
                </c:pt>
                <c:pt idx="4">
                  <c:v>293.44000000000005</c:v>
                </c:pt>
                <c:pt idx="5">
                  <c:v>170.93000000000004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18-4775-9C13-1CD46FFD1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Data_Misc!$D$53:$I$53</c:f>
              <c:numCache>
                <c:formatCode>0</c:formatCode>
                <c:ptCount val="6"/>
                <c:pt idx="0">
                  <c:v>3306.23</c:v>
                </c:pt>
                <c:pt idx="1">
                  <c:v>3803.5699999999997</c:v>
                </c:pt>
                <c:pt idx="2">
                  <c:v>3546.77</c:v>
                </c:pt>
                <c:pt idx="3">
                  <c:v>4190.08</c:v>
                </c:pt>
                <c:pt idx="4">
                  <c:v>2656.0699999999997</c:v>
                </c:pt>
                <c:pt idx="5">
                  <c:v>1126.01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D6-40D9-9F72-4CF55CA83D9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Data_Misc!$T$53</c:f>
              <c:numCache>
                <c:formatCode>0</c:formatCode>
                <c:ptCount val="1"/>
                <c:pt idx="0">
                  <c:v>4232.9808000000003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3D6-40D9-9F72-4CF55CA83D9B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Data_Misc!$M$53:$R$53</c:f>
              <c:numCache>
                <c:formatCode>0</c:formatCode>
                <c:ptCount val="6"/>
                <c:pt idx="0">
                  <c:v>2408.08</c:v>
                </c:pt>
                <c:pt idx="1">
                  <c:v>3057.8999999999996</c:v>
                </c:pt>
                <c:pt idx="2">
                  <c:v>2685.08</c:v>
                </c:pt>
                <c:pt idx="3">
                  <c:v>3181.98</c:v>
                </c:pt>
                <c:pt idx="4">
                  <c:v>2135.4700000000003</c:v>
                </c:pt>
                <c:pt idx="5">
                  <c:v>1126.01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3D6-40D9-9F72-4CF55CA83D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Data_Misc!$D$33:$I$33</c:f>
              <c:numCache>
                <c:formatCode>0</c:formatCode>
                <c:ptCount val="6"/>
                <c:pt idx="0">
                  <c:v>760</c:v>
                </c:pt>
                <c:pt idx="1">
                  <c:v>495</c:v>
                </c:pt>
                <c:pt idx="2">
                  <c:v>625</c:v>
                </c:pt>
                <c:pt idx="3">
                  <c:v>624</c:v>
                </c:pt>
                <c:pt idx="4">
                  <c:v>636</c:v>
                </c:pt>
                <c:pt idx="5">
                  <c:v>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F8-4D34-84E7-2E5D85A0A71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Data_Misc!$T$33</c:f>
              <c:numCache>
                <c:formatCode>0</c:formatCode>
                <c:ptCount val="1"/>
                <c:pt idx="0">
                  <c:v>768.6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BF8-4D34-84E7-2E5D85A0A716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Data_Misc!$M$33:$R$33</c:f>
              <c:numCache>
                <c:formatCode>0</c:formatCode>
                <c:ptCount val="6"/>
                <c:pt idx="0">
                  <c:v>750</c:v>
                </c:pt>
                <c:pt idx="1">
                  <c:v>457</c:v>
                </c:pt>
                <c:pt idx="2">
                  <c:v>575</c:v>
                </c:pt>
                <c:pt idx="3">
                  <c:v>583</c:v>
                </c:pt>
                <c:pt idx="4">
                  <c:v>606</c:v>
                </c:pt>
                <c:pt idx="5">
                  <c:v>482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F8-4D34-84E7-2E5D85A0A7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Data_Misc!$D$253:$I$253</c:f>
              <c:numCache>
                <c:formatCode>0</c:formatCode>
                <c:ptCount val="6"/>
                <c:pt idx="0">
                  <c:v>1906.94</c:v>
                </c:pt>
                <c:pt idx="1">
                  <c:v>1565.45</c:v>
                </c:pt>
                <c:pt idx="2">
                  <c:v>1414</c:v>
                </c:pt>
                <c:pt idx="3">
                  <c:v>1070</c:v>
                </c:pt>
                <c:pt idx="4">
                  <c:v>441.75</c:v>
                </c:pt>
                <c:pt idx="5">
                  <c:v>564.5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FA-4A48-BE98-465BC321F70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Data_Misc!$T$253</c:f>
              <c:numCache>
                <c:formatCode>0</c:formatCode>
                <c:ptCount val="1"/>
                <c:pt idx="0">
                  <c:v>1927.0094000000001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DFA-4A48-BE98-465BC321F704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Data_Misc!$M$253:$R$253</c:f>
              <c:numCache>
                <c:formatCode>0</c:formatCode>
                <c:ptCount val="6"/>
                <c:pt idx="0">
                  <c:v>1435.95</c:v>
                </c:pt>
                <c:pt idx="1">
                  <c:v>1171.8799999999999</c:v>
                </c:pt>
                <c:pt idx="2">
                  <c:v>1194.75</c:v>
                </c:pt>
                <c:pt idx="3">
                  <c:v>1040</c:v>
                </c:pt>
                <c:pt idx="4">
                  <c:v>224</c:v>
                </c:pt>
                <c:pt idx="5">
                  <c:v>564.5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FA-4A48-BE98-465BC321F7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Data_MT!$D$13:$I$13</c:f>
              <c:numCache>
                <c:formatCode>0</c:formatCode>
                <c:ptCount val="6"/>
                <c:pt idx="0">
                  <c:v>1047.56</c:v>
                </c:pt>
                <c:pt idx="1">
                  <c:v>1172.1599999999999</c:v>
                </c:pt>
                <c:pt idx="2">
                  <c:v>1318.3400000000001</c:v>
                </c:pt>
                <c:pt idx="3">
                  <c:v>1338.6499999999999</c:v>
                </c:pt>
                <c:pt idx="4">
                  <c:v>1253.5500000000002</c:v>
                </c:pt>
                <c:pt idx="5">
                  <c:v>894.45999999999992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51-4395-8153-468A387F44A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Data_MT!$T$13</c:f>
              <c:numCache>
                <c:formatCode>0</c:formatCode>
                <c:ptCount val="1"/>
                <c:pt idx="0">
                  <c:v>1353.0364999999999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351-4395-8153-468A387F44A4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Data_MT!$M$13:$R$13</c:f>
              <c:numCache>
                <c:formatCode>0</c:formatCode>
                <c:ptCount val="6"/>
                <c:pt idx="0">
                  <c:v>818.90000000000009</c:v>
                </c:pt>
                <c:pt idx="1">
                  <c:v>1026.24</c:v>
                </c:pt>
                <c:pt idx="2">
                  <c:v>1105.5400000000002</c:v>
                </c:pt>
                <c:pt idx="3">
                  <c:v>1138.77</c:v>
                </c:pt>
                <c:pt idx="4">
                  <c:v>1029.1000000000001</c:v>
                </c:pt>
                <c:pt idx="5">
                  <c:v>894.45999999999992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51-4395-8153-468A387F44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Data_Misc!$D$73:$I$73</c:f>
              <c:numCache>
                <c:formatCode>0</c:formatCode>
                <c:ptCount val="6"/>
                <c:pt idx="0">
                  <c:v>2747.49</c:v>
                </c:pt>
                <c:pt idx="1">
                  <c:v>4642.9800000000005</c:v>
                </c:pt>
                <c:pt idx="2">
                  <c:v>6765.6100000000006</c:v>
                </c:pt>
                <c:pt idx="3">
                  <c:v>5899.8099999999995</c:v>
                </c:pt>
                <c:pt idx="4">
                  <c:v>6978.4000000000015</c:v>
                </c:pt>
                <c:pt idx="5">
                  <c:v>2846.8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4E-440E-80AB-76D79D6C454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Data_Misc!$T$73</c:f>
              <c:numCache>
                <c:formatCode>0</c:formatCode>
                <c:ptCount val="1"/>
                <c:pt idx="0">
                  <c:v>7049.1840000000011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34E-440E-80AB-76D79D6C4545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Data_Misc!$M$73:$R$73</c:f>
              <c:numCache>
                <c:formatCode>0</c:formatCode>
                <c:ptCount val="6"/>
                <c:pt idx="0">
                  <c:v>2310.8999999999996</c:v>
                </c:pt>
                <c:pt idx="1">
                  <c:v>3933.7299999999996</c:v>
                </c:pt>
                <c:pt idx="2">
                  <c:v>5403.11</c:v>
                </c:pt>
                <c:pt idx="3">
                  <c:v>4439.8599999999997</c:v>
                </c:pt>
                <c:pt idx="4">
                  <c:v>5630.0500000000011</c:v>
                </c:pt>
                <c:pt idx="5">
                  <c:v>2846.8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4E-440E-80AB-76D79D6C45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Data_Misc!$D$93:$I$93</c:f>
              <c:numCache>
                <c:formatCode>0</c:formatCode>
                <c:ptCount val="6"/>
                <c:pt idx="0">
                  <c:v>547.5</c:v>
                </c:pt>
                <c:pt idx="1">
                  <c:v>844.7</c:v>
                </c:pt>
                <c:pt idx="2">
                  <c:v>1360.85</c:v>
                </c:pt>
                <c:pt idx="3">
                  <c:v>1271.7</c:v>
                </c:pt>
                <c:pt idx="4">
                  <c:v>2156.38</c:v>
                </c:pt>
                <c:pt idx="5">
                  <c:v>1616.71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39-4525-82D9-C5442213FF1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Data_Misc!$T$93</c:f>
              <c:numCache>
                <c:formatCode>0</c:formatCode>
                <c:ptCount val="1"/>
                <c:pt idx="0">
                  <c:v>2178.9438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739-4525-82D9-C5442213FF10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Data_Misc!$M$93:$R$93</c:f>
              <c:numCache>
                <c:formatCode>0</c:formatCode>
                <c:ptCount val="6"/>
                <c:pt idx="0">
                  <c:v>376.5</c:v>
                </c:pt>
                <c:pt idx="1">
                  <c:v>545.6</c:v>
                </c:pt>
                <c:pt idx="2">
                  <c:v>966.75</c:v>
                </c:pt>
                <c:pt idx="3">
                  <c:v>1005</c:v>
                </c:pt>
                <c:pt idx="4">
                  <c:v>1618.2799999999997</c:v>
                </c:pt>
                <c:pt idx="5">
                  <c:v>1616.71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39-4525-82D9-C5442213F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Data_Misc!$D$113:$I$113</c:f>
              <c:numCache>
                <c:formatCode>0</c:formatCode>
                <c:ptCount val="6"/>
                <c:pt idx="0">
                  <c:v>5817.8899999999994</c:v>
                </c:pt>
                <c:pt idx="1">
                  <c:v>4364.6900000000005</c:v>
                </c:pt>
                <c:pt idx="2">
                  <c:v>5806.07</c:v>
                </c:pt>
                <c:pt idx="3">
                  <c:v>6814.85</c:v>
                </c:pt>
                <c:pt idx="4">
                  <c:v>6893.68</c:v>
                </c:pt>
                <c:pt idx="5">
                  <c:v>4126.7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A1-4BF9-8A83-6AA49350311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Data_Misc!$T$113</c:f>
              <c:numCache>
                <c:formatCode>0</c:formatCode>
                <c:ptCount val="1"/>
                <c:pt idx="0">
                  <c:v>6963.6168000000007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A1-4BF9-8A83-6AA493503110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Data_Misc!$M$113:$R$113</c:f>
              <c:numCache>
                <c:formatCode>0</c:formatCode>
                <c:ptCount val="6"/>
                <c:pt idx="0">
                  <c:v>4341.1000000000004</c:v>
                </c:pt>
                <c:pt idx="1">
                  <c:v>3263.92</c:v>
                </c:pt>
                <c:pt idx="2">
                  <c:v>4587.2700000000004</c:v>
                </c:pt>
                <c:pt idx="3">
                  <c:v>5389.75</c:v>
                </c:pt>
                <c:pt idx="4">
                  <c:v>5217.62</c:v>
                </c:pt>
                <c:pt idx="5">
                  <c:v>4126.7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9A1-4BF9-8A83-6AA493503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Data_Misc!$D$133:$I$133</c:f>
              <c:numCache>
                <c:formatCode>0</c:formatCode>
                <c:ptCount val="6"/>
                <c:pt idx="0">
                  <c:v>615</c:v>
                </c:pt>
                <c:pt idx="1">
                  <c:v>217.84</c:v>
                </c:pt>
                <c:pt idx="2">
                  <c:v>333</c:v>
                </c:pt>
                <c:pt idx="3">
                  <c:v>21.5</c:v>
                </c:pt>
                <c:pt idx="4">
                  <c:v>67.069999999999993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A9-44DD-AEC0-2D5C8D8E368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Data_Misc!$T$133</c:f>
              <c:numCache>
                <c:formatCode>0</c:formatCode>
                <c:ptCount val="1"/>
                <c:pt idx="0">
                  <c:v>622.15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2A9-44DD-AEC0-2D5C8D8E3685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Data_Misc!$M$133:$R$133</c:f>
              <c:numCache>
                <c:formatCode>0</c:formatCode>
                <c:ptCount val="6"/>
                <c:pt idx="0">
                  <c:v>557.5</c:v>
                </c:pt>
                <c:pt idx="1">
                  <c:v>179.84</c:v>
                </c:pt>
                <c:pt idx="2">
                  <c:v>333</c:v>
                </c:pt>
                <c:pt idx="3">
                  <c:v>5</c:v>
                </c:pt>
                <c:pt idx="4">
                  <c:v>67.069999999999993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A9-44DD-AEC0-2D5C8D8E36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Data_Misc!$D$153:$I$153</c:f>
              <c:numCache>
                <c:formatCode>0</c:formatCode>
                <c:ptCount val="6"/>
                <c:pt idx="0">
                  <c:v>217</c:v>
                </c:pt>
                <c:pt idx="1">
                  <c:v>637</c:v>
                </c:pt>
                <c:pt idx="2">
                  <c:v>2100.5</c:v>
                </c:pt>
                <c:pt idx="3">
                  <c:v>464.2</c:v>
                </c:pt>
                <c:pt idx="4">
                  <c:v>1850.55</c:v>
                </c:pt>
                <c:pt idx="5">
                  <c:v>2483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89-41AF-BD3D-1536A8466A6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Data_Misc!$T$153</c:f>
              <c:numCache>
                <c:formatCode>0</c:formatCode>
                <c:ptCount val="1"/>
                <c:pt idx="0">
                  <c:v>2508.83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089-41AF-BD3D-1536A8466A63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Data_Misc!$M$153:$R$153</c:f>
              <c:numCache>
                <c:formatCode>0</c:formatCode>
                <c:ptCount val="6"/>
                <c:pt idx="0">
                  <c:v>68</c:v>
                </c:pt>
                <c:pt idx="1">
                  <c:v>444</c:v>
                </c:pt>
                <c:pt idx="2">
                  <c:v>1893</c:v>
                </c:pt>
                <c:pt idx="3">
                  <c:v>331.7</c:v>
                </c:pt>
                <c:pt idx="4">
                  <c:v>1450.05</c:v>
                </c:pt>
                <c:pt idx="5">
                  <c:v>2483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89-41AF-BD3D-1536A8466A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Data_Misc!$D$193:$I$193</c:f>
              <c:numCache>
                <c:formatCode>0</c:formatCode>
                <c:ptCount val="6"/>
                <c:pt idx="0">
                  <c:v>61.3</c:v>
                </c:pt>
                <c:pt idx="1">
                  <c:v>35.9</c:v>
                </c:pt>
                <c:pt idx="2">
                  <c:v>152.69999999999999</c:v>
                </c:pt>
                <c:pt idx="3">
                  <c:v>152.02000000000001</c:v>
                </c:pt>
                <c:pt idx="4">
                  <c:v>159.30000000000001</c:v>
                </c:pt>
                <c:pt idx="5">
                  <c:v>53.75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AA-41DE-B7B3-88EC407B863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Data_Misc!$T$193</c:f>
              <c:numCache>
                <c:formatCode>0</c:formatCode>
                <c:ptCount val="1"/>
                <c:pt idx="0">
                  <c:v>161.893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7AA-41DE-B7B3-88EC407B8631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Data_Misc!$M$193:$R$193</c:f>
              <c:numCache>
                <c:formatCode>0</c:formatCode>
                <c:ptCount val="6"/>
                <c:pt idx="0">
                  <c:v>15.25</c:v>
                </c:pt>
                <c:pt idx="1">
                  <c:v>32.9</c:v>
                </c:pt>
                <c:pt idx="2">
                  <c:v>86.4</c:v>
                </c:pt>
                <c:pt idx="3">
                  <c:v>97.02000000000001</c:v>
                </c:pt>
                <c:pt idx="4">
                  <c:v>129.6</c:v>
                </c:pt>
                <c:pt idx="5">
                  <c:v>53.75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7AA-41DE-B7B3-88EC407B86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Data_Misc!$D$173:$I$173</c:f>
              <c:numCache>
                <c:formatCode>0</c:formatCode>
                <c:ptCount val="6"/>
                <c:pt idx="0">
                  <c:v>759.06000000000006</c:v>
                </c:pt>
                <c:pt idx="1">
                  <c:v>553.1</c:v>
                </c:pt>
                <c:pt idx="2">
                  <c:v>855.86</c:v>
                </c:pt>
                <c:pt idx="3">
                  <c:v>1697.9</c:v>
                </c:pt>
                <c:pt idx="4">
                  <c:v>3350.95</c:v>
                </c:pt>
                <c:pt idx="5">
                  <c:v>2369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30-42EE-A28B-7DE1E0A8C40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Data_Misc!$T$173</c:f>
              <c:numCache>
                <c:formatCode>0</c:formatCode>
                <c:ptCount val="1"/>
                <c:pt idx="0">
                  <c:v>3385.4594999999999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E30-42EE-A28B-7DE1E0A8C40B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Data_Misc!$M$173:$R$173</c:f>
              <c:numCache>
                <c:formatCode>0</c:formatCode>
                <c:ptCount val="6"/>
                <c:pt idx="0">
                  <c:v>34.56</c:v>
                </c:pt>
                <c:pt idx="1">
                  <c:v>361.7</c:v>
                </c:pt>
                <c:pt idx="2">
                  <c:v>678.76</c:v>
                </c:pt>
                <c:pt idx="3">
                  <c:v>1141.9000000000001</c:v>
                </c:pt>
                <c:pt idx="4">
                  <c:v>3000.95</c:v>
                </c:pt>
                <c:pt idx="5">
                  <c:v>2369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30-42EE-A28B-7DE1E0A8C4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88D-49E0-A9C2-FD28C8A0E59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Data_Facilities!$D$13:$I$13</c:f>
              <c:numCache>
                <c:formatCode>0</c:formatCode>
                <c:ptCount val="6"/>
                <c:pt idx="0">
                  <c:v>9</c:v>
                </c:pt>
                <c:pt idx="1">
                  <c:v>6</c:v>
                </c:pt>
                <c:pt idx="2">
                  <c:v>4</c:v>
                </c:pt>
                <c:pt idx="3">
                  <c:v>5</c:v>
                </c:pt>
                <c:pt idx="4">
                  <c:v>7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8D-49E0-A9C2-FD28C8A0E5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8A9-45B0-B35D-A01A34BB277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Data_Facilities!$D$33:$I$33</c:f>
              <c:numCache>
                <c:formatCode>0</c:formatCode>
                <c:ptCount val="6"/>
                <c:pt idx="0">
                  <c:v>54</c:v>
                </c:pt>
                <c:pt idx="1">
                  <c:v>47</c:v>
                </c:pt>
                <c:pt idx="2">
                  <c:v>45</c:v>
                </c:pt>
                <c:pt idx="3">
                  <c:v>31</c:v>
                </c:pt>
                <c:pt idx="4">
                  <c:v>28</c:v>
                </c:pt>
                <c:pt idx="5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8A9-45B0-B35D-A01A34BB27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Data_Misc!$D$213:$I$213</c:f>
              <c:numCache>
                <c:formatCode>0</c:formatCode>
                <c:ptCount val="6"/>
                <c:pt idx="0">
                  <c:v>68.7</c:v>
                </c:pt>
                <c:pt idx="1">
                  <c:v>237</c:v>
                </c:pt>
                <c:pt idx="2">
                  <c:v>326.88</c:v>
                </c:pt>
                <c:pt idx="3">
                  <c:v>465.85</c:v>
                </c:pt>
                <c:pt idx="4">
                  <c:v>256.5</c:v>
                </c:pt>
                <c:pt idx="5">
                  <c:v>408.75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AB-463B-B4DE-40C2B33F3EC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Data_Misc!$T$213</c:f>
              <c:numCache>
                <c:formatCode>0</c:formatCode>
                <c:ptCount val="1"/>
                <c:pt idx="0">
                  <c:v>471.50850000000003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AAB-463B-B4DE-40C2B33F3ECE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Data_Misc!$M$213:$R$213</c:f>
              <c:numCache>
                <c:formatCode>0</c:formatCode>
                <c:ptCount val="6"/>
                <c:pt idx="0">
                  <c:v>63.7</c:v>
                </c:pt>
                <c:pt idx="1">
                  <c:v>217</c:v>
                </c:pt>
                <c:pt idx="2">
                  <c:v>291.48</c:v>
                </c:pt>
                <c:pt idx="3">
                  <c:v>423.85</c:v>
                </c:pt>
                <c:pt idx="4">
                  <c:v>231.5</c:v>
                </c:pt>
                <c:pt idx="5">
                  <c:v>408.75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AAB-463B-B4DE-40C2B33F3E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Data_Misc!$D$233:$I$233</c:f>
              <c:numCache>
                <c:formatCode>0</c:formatCode>
                <c:ptCount val="6"/>
                <c:pt idx="0">
                  <c:v>32.409999999999997</c:v>
                </c:pt>
                <c:pt idx="1">
                  <c:v>86.6</c:v>
                </c:pt>
                <c:pt idx="2">
                  <c:v>139.55000000000001</c:v>
                </c:pt>
                <c:pt idx="3">
                  <c:v>187.8</c:v>
                </c:pt>
                <c:pt idx="4">
                  <c:v>630.4</c:v>
                </c:pt>
                <c:pt idx="5">
                  <c:v>230.6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04-4811-BD5E-66BE74DF5ED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Data_Misc!$T$233</c:f>
              <c:numCache>
                <c:formatCode>0</c:formatCode>
                <c:ptCount val="1"/>
                <c:pt idx="0">
                  <c:v>637.70399999999995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E04-4811-BD5E-66BE74DF5ED5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Data_Misc!$M$233:$R$233</c:f>
              <c:numCache>
                <c:formatCode>0</c:formatCode>
                <c:ptCount val="6"/>
                <c:pt idx="0">
                  <c:v>28.21</c:v>
                </c:pt>
                <c:pt idx="1">
                  <c:v>65.099999999999994</c:v>
                </c:pt>
                <c:pt idx="2">
                  <c:v>116.35</c:v>
                </c:pt>
                <c:pt idx="3">
                  <c:v>145.30000000000001</c:v>
                </c:pt>
                <c:pt idx="4">
                  <c:v>555.5</c:v>
                </c:pt>
                <c:pt idx="5">
                  <c:v>230.6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04-4811-BD5E-66BE74DF5E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50-46D0-9800-5A58E462359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Data_Facilities!$D$93:$I$93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150-46D0-9800-5A58E46235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EC6-43A4-9A86-7E05177EA65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Data_Facilities!$D$73:$I$73</c:f>
              <c:numCache>
                <c:formatCode>0</c:formatCode>
                <c:ptCount val="6"/>
                <c:pt idx="0">
                  <c:v>6</c:v>
                </c:pt>
                <c:pt idx="1">
                  <c:v>7</c:v>
                </c:pt>
                <c:pt idx="2">
                  <c:v>4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EC6-43A4-9A86-7E05177EA6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CE6-4523-B15C-EDF76CADB38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Data_Facilities!$D$53:$I$53</c:f>
              <c:numCache>
                <c:formatCode>0</c:formatCode>
                <c:ptCount val="6"/>
                <c:pt idx="0">
                  <c:v>44</c:v>
                </c:pt>
                <c:pt idx="1">
                  <c:v>34</c:v>
                </c:pt>
                <c:pt idx="2">
                  <c:v>34</c:v>
                </c:pt>
                <c:pt idx="3">
                  <c:v>29</c:v>
                </c:pt>
                <c:pt idx="4">
                  <c:v>24</c:v>
                </c:pt>
                <c:pt idx="5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CE6-4523-B15C-EDF76CADB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Data_Misc!$D$273:$I$273</c:f>
              <c:numCache>
                <c:formatCode>0</c:formatCode>
                <c:ptCount val="6"/>
                <c:pt idx="0">
                  <c:v>83</c:v>
                </c:pt>
                <c:pt idx="1">
                  <c:v>115</c:v>
                </c:pt>
                <c:pt idx="2">
                  <c:v>75</c:v>
                </c:pt>
                <c:pt idx="3">
                  <c:v>74</c:v>
                </c:pt>
                <c:pt idx="4">
                  <c:v>53</c:v>
                </c:pt>
                <c:pt idx="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A4-4AC5-8361-E246A482A9EE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Data_Misc!$M$273:$R$273</c:f>
              <c:numCache>
                <c:formatCode>0</c:formatCode>
                <c:ptCount val="6"/>
                <c:pt idx="0">
                  <c:v>23</c:v>
                </c:pt>
                <c:pt idx="1">
                  <c:v>45</c:v>
                </c:pt>
                <c:pt idx="2">
                  <c:v>21</c:v>
                </c:pt>
                <c:pt idx="3">
                  <c:v>25</c:v>
                </c:pt>
                <c:pt idx="4">
                  <c:v>13</c:v>
                </c:pt>
                <c:pt idx="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A4-4AC5-8361-E246A482A9EE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Data_Newbs!$T$13</c:f>
              <c:numCache>
                <c:formatCode>0</c:formatCode>
                <c:ptCount val="1"/>
                <c:pt idx="0">
                  <c:v>117.15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A4-4AC5-8361-E246A482A9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51B-4D58-99C8-983FF57C06B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Data_Membership!$D$14:$I$14</c:f>
              <c:numCache>
                <c:formatCode>0</c:formatCode>
                <c:ptCount val="6"/>
                <c:pt idx="0">
                  <c:v>1390</c:v>
                </c:pt>
                <c:pt idx="1">
                  <c:v>1280</c:v>
                </c:pt>
                <c:pt idx="2">
                  <c:v>1234</c:v>
                </c:pt>
                <c:pt idx="3">
                  <c:v>1176</c:v>
                </c:pt>
                <c:pt idx="4">
                  <c:v>1116</c:v>
                </c:pt>
                <c:pt idx="5">
                  <c:v>1113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1B-4D58-99C8-983FF57C06B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Data_Membership!$K$14</c:f>
              <c:numCache>
                <c:formatCode>0</c:formatCode>
                <c:ptCount val="1"/>
                <c:pt idx="0">
                  <c:v>1404.9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51B-4D58-99C8-983FF57C0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Data_Newbs!$D$14:$I$14</c:f>
              <c:numCache>
                <c:formatCode>0</c:formatCode>
                <c:ptCount val="6"/>
                <c:pt idx="0">
                  <c:v>74</c:v>
                </c:pt>
                <c:pt idx="1">
                  <c:v>89</c:v>
                </c:pt>
                <c:pt idx="2">
                  <c:v>107</c:v>
                </c:pt>
                <c:pt idx="3">
                  <c:v>104</c:v>
                </c:pt>
                <c:pt idx="4">
                  <c:v>87</c:v>
                </c:pt>
                <c:pt idx="5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C4-429C-8DD1-5B0F7B0D1FD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Data_Newbs!$T$14</c:f>
              <c:numCache>
                <c:formatCode>0</c:formatCode>
                <c:ptCount val="1"/>
                <c:pt idx="0">
                  <c:v>110.08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CC4-429C-8DD1-5B0F7B0D1FD4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Data_Newbs!$M$14:$R$14</c:f>
              <c:numCache>
                <c:formatCode>0</c:formatCode>
                <c:ptCount val="6"/>
                <c:pt idx="0">
                  <c:v>53</c:v>
                </c:pt>
                <c:pt idx="1">
                  <c:v>58</c:v>
                </c:pt>
                <c:pt idx="2">
                  <c:v>87</c:v>
                </c:pt>
                <c:pt idx="3">
                  <c:v>80</c:v>
                </c:pt>
                <c:pt idx="4">
                  <c:v>69</c:v>
                </c:pt>
                <c:pt idx="5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CC4-429C-8DD1-5B0F7B0D1F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Data_VSC_Boat!$D$14:$I$14</c:f>
              <c:numCache>
                <c:formatCode>0</c:formatCode>
                <c:ptCount val="6"/>
                <c:pt idx="0">
                  <c:v>2121</c:v>
                </c:pt>
                <c:pt idx="1">
                  <c:v>1811</c:v>
                </c:pt>
                <c:pt idx="2">
                  <c:v>2631</c:v>
                </c:pt>
                <c:pt idx="3">
                  <c:v>2861</c:v>
                </c:pt>
                <c:pt idx="4">
                  <c:v>3167</c:v>
                </c:pt>
                <c:pt idx="5">
                  <c:v>2242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8D-4314-921D-16714477A65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Data_VSC_Boat!$T$14</c:f>
              <c:numCache>
                <c:formatCode>0</c:formatCode>
                <c:ptCount val="1"/>
                <c:pt idx="0">
                  <c:v>3199.67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88D-4314-921D-16714477A654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Data_VSC_Boat!$M$14:$R$14</c:f>
              <c:numCache>
                <c:formatCode>0</c:formatCode>
                <c:ptCount val="6"/>
                <c:pt idx="0">
                  <c:v>1891</c:v>
                </c:pt>
                <c:pt idx="1">
                  <c:v>1514</c:v>
                </c:pt>
                <c:pt idx="2">
                  <c:v>2166</c:v>
                </c:pt>
                <c:pt idx="3">
                  <c:v>2606</c:v>
                </c:pt>
                <c:pt idx="4">
                  <c:v>2712</c:v>
                </c:pt>
                <c:pt idx="5">
                  <c:v>2242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88D-4314-921D-16714477A6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Data_VSC_Paddlecraft!$D$14:$I$14</c:f>
              <c:numCache>
                <c:formatCode>0</c:formatCode>
                <c:ptCount val="6"/>
                <c:pt idx="0">
                  <c:v>562</c:v>
                </c:pt>
                <c:pt idx="1">
                  <c:v>1802</c:v>
                </c:pt>
                <c:pt idx="2">
                  <c:v>1133</c:v>
                </c:pt>
                <c:pt idx="3">
                  <c:v>1274</c:v>
                </c:pt>
                <c:pt idx="4">
                  <c:v>982</c:v>
                </c:pt>
                <c:pt idx="5">
                  <c:v>760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6B-463A-8B45-5EF23D3AF93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Data_VSC_Paddlecraft!$T$14</c:f>
              <c:numCache>
                <c:formatCode>0</c:formatCode>
                <c:ptCount val="1"/>
                <c:pt idx="0">
                  <c:v>1821.02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76B-463A-8B45-5EF23D3AF93D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Data_VSC_Paddlecraft!$M$14:$R$14</c:f>
              <c:numCache>
                <c:formatCode>0</c:formatCode>
                <c:ptCount val="6"/>
                <c:pt idx="0">
                  <c:v>477</c:v>
                </c:pt>
                <c:pt idx="1">
                  <c:v>1225</c:v>
                </c:pt>
                <c:pt idx="2">
                  <c:v>1072</c:v>
                </c:pt>
                <c:pt idx="3">
                  <c:v>1194</c:v>
                </c:pt>
                <c:pt idx="4">
                  <c:v>851</c:v>
                </c:pt>
                <c:pt idx="5">
                  <c:v>760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76B-463A-8B45-5EF23D3AF9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Data_Visits!$D$14:$I$14</c:f>
              <c:numCache>
                <c:formatCode>0</c:formatCode>
                <c:ptCount val="6"/>
                <c:pt idx="0">
                  <c:v>1126</c:v>
                </c:pt>
                <c:pt idx="1">
                  <c:v>2275</c:v>
                </c:pt>
                <c:pt idx="2">
                  <c:v>2858</c:v>
                </c:pt>
                <c:pt idx="3">
                  <c:v>5281</c:v>
                </c:pt>
                <c:pt idx="4">
                  <c:v>5494</c:v>
                </c:pt>
                <c:pt idx="5">
                  <c:v>4077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13-4440-A3C6-F3E4FFD28AE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Data_Visits!$T$14</c:f>
              <c:numCache>
                <c:formatCode>0</c:formatCode>
                <c:ptCount val="1"/>
                <c:pt idx="0">
                  <c:v>5549.94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E13-4440-A3C6-F3E4FFD28AE3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Data_Visits!$M$14:$R$14</c:f>
              <c:numCache>
                <c:formatCode>0</c:formatCode>
                <c:ptCount val="6"/>
                <c:pt idx="0">
                  <c:v>767</c:v>
                </c:pt>
                <c:pt idx="1">
                  <c:v>1816</c:v>
                </c:pt>
                <c:pt idx="2">
                  <c:v>2175</c:v>
                </c:pt>
                <c:pt idx="3">
                  <c:v>3282</c:v>
                </c:pt>
                <c:pt idx="4">
                  <c:v>4168</c:v>
                </c:pt>
                <c:pt idx="5">
                  <c:v>4077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13-4440-A3C6-F3E4FFD28A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Data_PE!$D$14:$I$14</c:f>
              <c:numCache>
                <c:formatCode>0</c:formatCode>
                <c:ptCount val="6"/>
                <c:pt idx="0">
                  <c:v>403</c:v>
                </c:pt>
                <c:pt idx="1">
                  <c:v>770</c:v>
                </c:pt>
                <c:pt idx="2">
                  <c:v>871</c:v>
                </c:pt>
                <c:pt idx="3">
                  <c:v>872</c:v>
                </c:pt>
                <c:pt idx="4">
                  <c:v>1070</c:v>
                </c:pt>
                <c:pt idx="5">
                  <c:v>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C8-481D-A357-82CD3ECC0E9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Data_PE!$T$14</c:f>
              <c:numCache>
                <c:formatCode>0</c:formatCode>
                <c:ptCount val="1"/>
                <c:pt idx="0">
                  <c:v>1081.7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5C8-481D-A357-82CD3ECC0E95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Data_PE!$M$14:$R$14</c:f>
              <c:numCache>
                <c:formatCode>0</c:formatCode>
                <c:ptCount val="6"/>
                <c:pt idx="0">
                  <c:v>323</c:v>
                </c:pt>
                <c:pt idx="1">
                  <c:v>611</c:v>
                </c:pt>
                <c:pt idx="2">
                  <c:v>743</c:v>
                </c:pt>
                <c:pt idx="3">
                  <c:v>734</c:v>
                </c:pt>
                <c:pt idx="4">
                  <c:v>770</c:v>
                </c:pt>
                <c:pt idx="5">
                  <c:v>851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C8-481D-A357-82CD3ECC0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Data_Boat!$D$14:$I$14</c:f>
              <c:numCache>
                <c:formatCode>0</c:formatCode>
                <c:ptCount val="6"/>
                <c:pt idx="0">
                  <c:v>768.85</c:v>
                </c:pt>
                <c:pt idx="1">
                  <c:v>1365.99</c:v>
                </c:pt>
                <c:pt idx="2">
                  <c:v>1387.63</c:v>
                </c:pt>
                <c:pt idx="3">
                  <c:v>1490.27</c:v>
                </c:pt>
                <c:pt idx="4">
                  <c:v>968.28000000000009</c:v>
                </c:pt>
                <c:pt idx="5">
                  <c:v>834.47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45-4BFF-8538-B9DB5F783D1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Data_Boat!$T$14</c:f>
              <c:numCache>
                <c:formatCode>0</c:formatCode>
                <c:ptCount val="1"/>
                <c:pt idx="0">
                  <c:v>1506.1727000000001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C45-4BFF-8538-B9DB5F783D13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Data_Boat!$M$14:$R$14</c:f>
              <c:numCache>
                <c:formatCode>0</c:formatCode>
                <c:ptCount val="6"/>
                <c:pt idx="0">
                  <c:v>739.35</c:v>
                </c:pt>
                <c:pt idx="1">
                  <c:v>1133.8900000000001</c:v>
                </c:pt>
                <c:pt idx="2">
                  <c:v>1200.3400000000001</c:v>
                </c:pt>
                <c:pt idx="3">
                  <c:v>1252.83</c:v>
                </c:pt>
                <c:pt idx="4">
                  <c:v>859.56000000000006</c:v>
                </c:pt>
                <c:pt idx="5">
                  <c:v>834.47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C45-4BFF-8538-B9DB5F783D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479-4B6B-8D1D-40E5BB0FAE7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Data_Misc!$D$14:$I$14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79-4B6B-8D1D-40E5BB0FAE7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Data_Misc!$T$14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5479-4B6B-8D1D-40E5BB0FAE7C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Data_Misc!$M$14:$R$14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479-4B6B-8D1D-40E5BB0FAE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Data_Misc!$D$54:$I$54</c:f>
              <c:numCache>
                <c:formatCode>0</c:formatCode>
                <c:ptCount val="6"/>
                <c:pt idx="0">
                  <c:v>2250.2600000000002</c:v>
                </c:pt>
                <c:pt idx="1">
                  <c:v>2497.13</c:v>
                </c:pt>
                <c:pt idx="2">
                  <c:v>2585.48</c:v>
                </c:pt>
                <c:pt idx="3">
                  <c:v>3387.07</c:v>
                </c:pt>
                <c:pt idx="4">
                  <c:v>2686</c:v>
                </c:pt>
                <c:pt idx="5">
                  <c:v>1517.6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83-4251-8AB9-AC583D161354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Data_Misc!$T$54</c:f>
              <c:numCache>
                <c:formatCode>0</c:formatCode>
                <c:ptCount val="1"/>
                <c:pt idx="0">
                  <c:v>3421.9407000000001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F83-4251-8AB9-AC583D161354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Data_Misc!$M$54:$R$54</c:f>
              <c:numCache>
                <c:formatCode>0</c:formatCode>
                <c:ptCount val="6"/>
                <c:pt idx="0">
                  <c:v>1798.01</c:v>
                </c:pt>
                <c:pt idx="1">
                  <c:v>1867.5299999999997</c:v>
                </c:pt>
                <c:pt idx="2">
                  <c:v>2060.6799999999998</c:v>
                </c:pt>
                <c:pt idx="3">
                  <c:v>2852.7700000000004</c:v>
                </c:pt>
                <c:pt idx="4">
                  <c:v>2193.1</c:v>
                </c:pt>
                <c:pt idx="5">
                  <c:v>1517.6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F83-4251-8AB9-AC583D161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Data_Misc!$D$34:$I$34</c:f>
              <c:numCache>
                <c:formatCode>0</c:formatCode>
                <c:ptCount val="6"/>
                <c:pt idx="0">
                  <c:v>263</c:v>
                </c:pt>
                <c:pt idx="1">
                  <c:v>327</c:v>
                </c:pt>
                <c:pt idx="2">
                  <c:v>514</c:v>
                </c:pt>
                <c:pt idx="3">
                  <c:v>842</c:v>
                </c:pt>
                <c:pt idx="4">
                  <c:v>789</c:v>
                </c:pt>
                <c:pt idx="5">
                  <c:v>596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06-46FC-B228-2937EEEBF9F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Data_Misc!$T$34</c:f>
              <c:numCache>
                <c:formatCode>0</c:formatCode>
                <c:ptCount val="1"/>
                <c:pt idx="0">
                  <c:v>851.42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006-46FC-B228-2937EEEBF9FD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Data_Misc!$M$34:$R$34</c:f>
              <c:numCache>
                <c:formatCode>0</c:formatCode>
                <c:ptCount val="6"/>
                <c:pt idx="0">
                  <c:v>222</c:v>
                </c:pt>
                <c:pt idx="1">
                  <c:v>305</c:v>
                </c:pt>
                <c:pt idx="2">
                  <c:v>449</c:v>
                </c:pt>
                <c:pt idx="3">
                  <c:v>607</c:v>
                </c:pt>
                <c:pt idx="4">
                  <c:v>770</c:v>
                </c:pt>
                <c:pt idx="5">
                  <c:v>596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06-46FC-B228-2937EEEBF9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Data_Misc!$D$254:$I$254</c:f>
              <c:numCache>
                <c:formatCode>0</c:formatCode>
                <c:ptCount val="6"/>
                <c:pt idx="0">
                  <c:v>1738.7599999999998</c:v>
                </c:pt>
                <c:pt idx="1">
                  <c:v>1628.41</c:v>
                </c:pt>
                <c:pt idx="2">
                  <c:v>607</c:v>
                </c:pt>
                <c:pt idx="3">
                  <c:v>1547</c:v>
                </c:pt>
                <c:pt idx="4">
                  <c:v>911</c:v>
                </c:pt>
                <c:pt idx="5">
                  <c:v>596.45000000000005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E4-4E8A-8963-2A5E4596E79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Data_Misc!$T$254</c:f>
              <c:numCache>
                <c:formatCode>0</c:formatCode>
                <c:ptCount val="1"/>
                <c:pt idx="0">
                  <c:v>1757.1475999999998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2E4-4E8A-8963-2A5E4596E796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Data_Misc!$M$254:$R$254</c:f>
              <c:numCache>
                <c:formatCode>0</c:formatCode>
                <c:ptCount val="6"/>
                <c:pt idx="0">
                  <c:v>1404.44</c:v>
                </c:pt>
                <c:pt idx="1">
                  <c:v>1460.16</c:v>
                </c:pt>
                <c:pt idx="2">
                  <c:v>402.5</c:v>
                </c:pt>
                <c:pt idx="3">
                  <c:v>1155.25</c:v>
                </c:pt>
                <c:pt idx="4">
                  <c:v>705.25</c:v>
                </c:pt>
                <c:pt idx="5">
                  <c:v>596.45000000000005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E4-4E8A-8963-2A5E4596E7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Data_MT!$D$14:$I$14</c:f>
              <c:numCache>
                <c:formatCode>0</c:formatCode>
                <c:ptCount val="6"/>
                <c:pt idx="0">
                  <c:v>1104.29</c:v>
                </c:pt>
                <c:pt idx="1">
                  <c:v>1091.92</c:v>
                </c:pt>
                <c:pt idx="2">
                  <c:v>1460.4500000000003</c:v>
                </c:pt>
                <c:pt idx="3">
                  <c:v>1598.5399999999997</c:v>
                </c:pt>
                <c:pt idx="4">
                  <c:v>1551.9699999999998</c:v>
                </c:pt>
                <c:pt idx="5">
                  <c:v>681.17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DC-4AA9-930D-0B5D7467299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Data_MT!$T$14</c:f>
              <c:numCache>
                <c:formatCode>0</c:formatCode>
                <c:ptCount val="1"/>
                <c:pt idx="0">
                  <c:v>1615.5253999999998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ADC-4AA9-930D-0B5D74672993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Data_MT!$M$14:$R$14</c:f>
              <c:numCache>
                <c:formatCode>0</c:formatCode>
                <c:ptCount val="6"/>
                <c:pt idx="0">
                  <c:v>857.89</c:v>
                </c:pt>
                <c:pt idx="1">
                  <c:v>940.92000000000007</c:v>
                </c:pt>
                <c:pt idx="2">
                  <c:v>1140.8</c:v>
                </c:pt>
                <c:pt idx="3">
                  <c:v>1360.77</c:v>
                </c:pt>
                <c:pt idx="4">
                  <c:v>1399.55</c:v>
                </c:pt>
                <c:pt idx="5">
                  <c:v>681.17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ADC-4AA9-930D-0B5D746729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Data_Misc!$D$74:$I$74</c:f>
              <c:numCache>
                <c:formatCode>0</c:formatCode>
                <c:ptCount val="6"/>
                <c:pt idx="0">
                  <c:v>2566.85</c:v>
                </c:pt>
                <c:pt idx="1">
                  <c:v>4321.3900000000003</c:v>
                </c:pt>
                <c:pt idx="2">
                  <c:v>11731.1</c:v>
                </c:pt>
                <c:pt idx="3">
                  <c:v>9728.2300000000032</c:v>
                </c:pt>
                <c:pt idx="4">
                  <c:v>6428.43</c:v>
                </c:pt>
                <c:pt idx="5">
                  <c:v>4313.2000000000007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8A-422E-BE68-0C06BC34280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Data_Misc!$T$74</c:f>
              <c:numCache>
                <c:formatCode>0</c:formatCode>
                <c:ptCount val="1"/>
                <c:pt idx="0">
                  <c:v>11849.411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E8A-422E-BE68-0C06BC342809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Data_Misc!$M$74:$R$74</c:f>
              <c:numCache>
                <c:formatCode>0</c:formatCode>
                <c:ptCount val="6"/>
                <c:pt idx="0">
                  <c:v>1961.05</c:v>
                </c:pt>
                <c:pt idx="1">
                  <c:v>3471.17</c:v>
                </c:pt>
                <c:pt idx="2">
                  <c:v>8925.9800000000014</c:v>
                </c:pt>
                <c:pt idx="3">
                  <c:v>8146.56</c:v>
                </c:pt>
                <c:pt idx="4">
                  <c:v>5140.26</c:v>
                </c:pt>
                <c:pt idx="5">
                  <c:v>4313.2000000000007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8A-422E-BE68-0C06BC342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Data_Misc!$D$94:$I$94</c:f>
              <c:numCache>
                <c:formatCode>0</c:formatCode>
                <c:ptCount val="6"/>
                <c:pt idx="0">
                  <c:v>1914.05</c:v>
                </c:pt>
                <c:pt idx="1">
                  <c:v>4115.58</c:v>
                </c:pt>
                <c:pt idx="2">
                  <c:v>4955.91</c:v>
                </c:pt>
                <c:pt idx="3">
                  <c:v>4091.97</c:v>
                </c:pt>
                <c:pt idx="4">
                  <c:v>4002.8</c:v>
                </c:pt>
                <c:pt idx="5">
                  <c:v>1712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4D-4643-A082-5B7A0EAC798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Data_Misc!$T$94</c:f>
              <c:numCache>
                <c:formatCode>0</c:formatCode>
                <c:ptCount val="1"/>
                <c:pt idx="0">
                  <c:v>5006.4691000000003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04D-4643-A082-5B7A0EAC798C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Data_Misc!$M$94:$R$94</c:f>
              <c:numCache>
                <c:formatCode>0</c:formatCode>
                <c:ptCount val="6"/>
                <c:pt idx="0">
                  <c:v>1229.5</c:v>
                </c:pt>
                <c:pt idx="1">
                  <c:v>3400.08</c:v>
                </c:pt>
                <c:pt idx="2">
                  <c:v>3587.1099999999997</c:v>
                </c:pt>
                <c:pt idx="3">
                  <c:v>3378.12</c:v>
                </c:pt>
                <c:pt idx="4">
                  <c:v>3185.8</c:v>
                </c:pt>
                <c:pt idx="5">
                  <c:v>1712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4D-4643-A082-5B7A0EAC79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Data_Misc!$D$114:$I$114</c:f>
              <c:numCache>
                <c:formatCode>0</c:formatCode>
                <c:ptCount val="6"/>
                <c:pt idx="0">
                  <c:v>3545.7100000000005</c:v>
                </c:pt>
                <c:pt idx="1">
                  <c:v>3506.31</c:v>
                </c:pt>
                <c:pt idx="2">
                  <c:v>3248.58</c:v>
                </c:pt>
                <c:pt idx="3">
                  <c:v>3892.35</c:v>
                </c:pt>
                <c:pt idx="4">
                  <c:v>4274.54</c:v>
                </c:pt>
                <c:pt idx="5">
                  <c:v>2302.31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2A-4D9D-AF4B-27964768B46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Data_Misc!$T$114</c:f>
              <c:numCache>
                <c:formatCode>0</c:formatCode>
                <c:ptCount val="1"/>
                <c:pt idx="0">
                  <c:v>4318.2853999999998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F2A-4D9D-AF4B-27964768B46B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Data_Misc!$M$114:$R$114</c:f>
              <c:numCache>
                <c:formatCode>0</c:formatCode>
                <c:ptCount val="6"/>
                <c:pt idx="0">
                  <c:v>2685.94</c:v>
                </c:pt>
                <c:pt idx="1">
                  <c:v>2912.56</c:v>
                </c:pt>
                <c:pt idx="2">
                  <c:v>2445.0700000000002</c:v>
                </c:pt>
                <c:pt idx="3">
                  <c:v>2735.18</c:v>
                </c:pt>
                <c:pt idx="4">
                  <c:v>3418</c:v>
                </c:pt>
                <c:pt idx="5">
                  <c:v>2302.31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2A-4D9D-AF4B-27964768B4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Data_Misc!$D$134:$I$134</c:f>
              <c:numCache>
                <c:formatCode>0</c:formatCode>
                <c:ptCount val="6"/>
                <c:pt idx="0">
                  <c:v>637</c:v>
                </c:pt>
                <c:pt idx="1">
                  <c:v>296</c:v>
                </c:pt>
                <c:pt idx="2">
                  <c:v>411.5</c:v>
                </c:pt>
                <c:pt idx="3">
                  <c:v>322.45</c:v>
                </c:pt>
                <c:pt idx="4">
                  <c:v>389.1</c:v>
                </c:pt>
                <c:pt idx="5">
                  <c:v>134.75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7F-40D1-8127-25AB6DEA19A8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Data_Misc!$T$134</c:f>
              <c:numCache>
                <c:formatCode>0</c:formatCode>
                <c:ptCount val="1"/>
                <c:pt idx="0">
                  <c:v>644.37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27F-40D1-8127-25AB6DEA19A8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Data_Misc!$M$134:$R$134</c:f>
              <c:numCache>
                <c:formatCode>0</c:formatCode>
                <c:ptCount val="6"/>
                <c:pt idx="0">
                  <c:v>445</c:v>
                </c:pt>
                <c:pt idx="1">
                  <c:v>224</c:v>
                </c:pt>
                <c:pt idx="2">
                  <c:v>411.5</c:v>
                </c:pt>
                <c:pt idx="3">
                  <c:v>246.7</c:v>
                </c:pt>
                <c:pt idx="4">
                  <c:v>251.1</c:v>
                </c:pt>
                <c:pt idx="5">
                  <c:v>134.75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7F-40D1-8127-25AB6DEA1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Data_Misc!$D$154:$I$154</c:f>
              <c:numCache>
                <c:formatCode>0</c:formatCode>
                <c:ptCount val="6"/>
                <c:pt idx="0">
                  <c:v>759.3</c:v>
                </c:pt>
                <c:pt idx="1">
                  <c:v>459.05</c:v>
                </c:pt>
                <c:pt idx="2">
                  <c:v>3603.1499999999996</c:v>
                </c:pt>
                <c:pt idx="3">
                  <c:v>2834.55</c:v>
                </c:pt>
                <c:pt idx="4">
                  <c:v>3281.4</c:v>
                </c:pt>
                <c:pt idx="5">
                  <c:v>2192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3C-4B64-BF75-C2DE7678421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Data_Misc!$T$154</c:f>
              <c:numCache>
                <c:formatCode>0</c:formatCode>
                <c:ptCount val="1"/>
                <c:pt idx="0">
                  <c:v>3640.1814999999997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13C-4B64-BF75-C2DE7678421D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Data_Misc!$M$154:$R$154</c:f>
              <c:numCache>
                <c:formatCode>0</c:formatCode>
                <c:ptCount val="6"/>
                <c:pt idx="0">
                  <c:v>450.8</c:v>
                </c:pt>
                <c:pt idx="1">
                  <c:v>315.3</c:v>
                </c:pt>
                <c:pt idx="2">
                  <c:v>2566.5999999999995</c:v>
                </c:pt>
                <c:pt idx="3">
                  <c:v>2178.8500000000004</c:v>
                </c:pt>
                <c:pt idx="4">
                  <c:v>2469</c:v>
                </c:pt>
                <c:pt idx="5">
                  <c:v>2192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13C-4B64-BF75-C2DE767842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Data_Misc!$D$194:$I$194</c:f>
              <c:numCache>
                <c:formatCode>0</c:formatCode>
                <c:ptCount val="6"/>
                <c:pt idx="0">
                  <c:v>214.3</c:v>
                </c:pt>
                <c:pt idx="1">
                  <c:v>116.5</c:v>
                </c:pt>
                <c:pt idx="2">
                  <c:v>61</c:v>
                </c:pt>
                <c:pt idx="3">
                  <c:v>1054.5</c:v>
                </c:pt>
                <c:pt idx="4">
                  <c:v>370.25</c:v>
                </c:pt>
                <c:pt idx="5">
                  <c:v>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66-4B3D-A662-9A953259908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Data_Misc!$T$194</c:f>
              <c:numCache>
                <c:formatCode>0</c:formatCode>
                <c:ptCount val="1"/>
                <c:pt idx="0">
                  <c:v>1066.0450000000001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666-4B3D-A662-9A9532599087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Data_Misc!$M$194:$R$194</c:f>
              <c:numCache>
                <c:formatCode>0</c:formatCode>
                <c:ptCount val="6"/>
                <c:pt idx="0">
                  <c:v>186</c:v>
                </c:pt>
                <c:pt idx="1">
                  <c:v>111.5</c:v>
                </c:pt>
                <c:pt idx="2">
                  <c:v>61</c:v>
                </c:pt>
                <c:pt idx="3">
                  <c:v>1030.5</c:v>
                </c:pt>
                <c:pt idx="4">
                  <c:v>175.25</c:v>
                </c:pt>
                <c:pt idx="5">
                  <c:v>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6-4B3D-A662-9A95325990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Data_Misc!$D$214:$I$214</c:f>
              <c:numCache>
                <c:formatCode>0</c:formatCode>
                <c:ptCount val="6"/>
                <c:pt idx="0">
                  <c:v>631.41</c:v>
                </c:pt>
                <c:pt idx="1">
                  <c:v>1241.6599999999999</c:v>
                </c:pt>
                <c:pt idx="2">
                  <c:v>2865.75</c:v>
                </c:pt>
                <c:pt idx="3">
                  <c:v>1393.3</c:v>
                </c:pt>
                <c:pt idx="4">
                  <c:v>1815.95</c:v>
                </c:pt>
                <c:pt idx="5">
                  <c:v>1293.25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1F-47F7-969E-342C48328AB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Data_Misc!$T$214</c:f>
              <c:numCache>
                <c:formatCode>0</c:formatCode>
                <c:ptCount val="1"/>
                <c:pt idx="0">
                  <c:v>2895.4074999999998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01F-47F7-969E-342C48328AB7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Data_Misc!$M$214:$R$214</c:f>
              <c:numCache>
                <c:formatCode>0</c:formatCode>
                <c:ptCount val="6"/>
                <c:pt idx="0">
                  <c:v>491.90999999999997</c:v>
                </c:pt>
                <c:pt idx="1">
                  <c:v>1106.33</c:v>
                </c:pt>
                <c:pt idx="2">
                  <c:v>2735.75</c:v>
                </c:pt>
                <c:pt idx="3">
                  <c:v>1229.25</c:v>
                </c:pt>
                <c:pt idx="4">
                  <c:v>1684.5</c:v>
                </c:pt>
                <c:pt idx="5">
                  <c:v>1293.25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01F-47F7-969E-342C48328A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Data_Misc!$D$174:$I$174</c:f>
              <c:numCache>
                <c:formatCode>0</c:formatCode>
                <c:ptCount val="6"/>
                <c:pt idx="0">
                  <c:v>110</c:v>
                </c:pt>
                <c:pt idx="1">
                  <c:v>220.25</c:v>
                </c:pt>
                <c:pt idx="2">
                  <c:v>586</c:v>
                </c:pt>
                <c:pt idx="3">
                  <c:v>819</c:v>
                </c:pt>
                <c:pt idx="4">
                  <c:v>867.25</c:v>
                </c:pt>
                <c:pt idx="5">
                  <c:v>1479.75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C-4E6F-A498-3CE40CAD7BE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Data_Misc!$T$174</c:f>
              <c:numCache>
                <c:formatCode>0</c:formatCode>
                <c:ptCount val="1"/>
                <c:pt idx="0">
                  <c:v>1495.5474999999999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00C-4E6F-A498-3CE40CAD7BE7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Data_Misc!$M$174:$R$174</c:f>
              <c:numCache>
                <c:formatCode>0</c:formatCode>
                <c:ptCount val="6"/>
                <c:pt idx="0">
                  <c:v>106</c:v>
                </c:pt>
                <c:pt idx="1">
                  <c:v>208.25</c:v>
                </c:pt>
                <c:pt idx="2">
                  <c:v>552</c:v>
                </c:pt>
                <c:pt idx="3">
                  <c:v>591</c:v>
                </c:pt>
                <c:pt idx="4">
                  <c:v>736.75</c:v>
                </c:pt>
                <c:pt idx="5">
                  <c:v>1479.75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00C-4E6F-A498-3CE40CAD7B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78-4516-AD3B-28E36DF3F6F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Data_Facilities!$D$14:$I$14</c:f>
              <c:numCache>
                <c:formatCode>0</c:formatCode>
                <c:ptCount val="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78-4516-AD3B-28E36DF3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512-4342-A1D6-0C314EF98C7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Data_Facilities!$D$34:$I$34</c:f>
              <c:numCache>
                <c:formatCode>0</c:formatCode>
                <c:ptCount val="6"/>
                <c:pt idx="0">
                  <c:v>27</c:v>
                </c:pt>
                <c:pt idx="1">
                  <c:v>24</c:v>
                </c:pt>
                <c:pt idx="2">
                  <c:v>21</c:v>
                </c:pt>
                <c:pt idx="3">
                  <c:v>24</c:v>
                </c:pt>
                <c:pt idx="4">
                  <c:v>23</c:v>
                </c:pt>
                <c:pt idx="5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12-4342-A1D6-0C314EF98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Data_Misc!$D$234:$I$234</c:f>
              <c:numCache>
                <c:formatCode>0</c:formatCode>
                <c:ptCount val="6"/>
                <c:pt idx="0">
                  <c:v>384.53000000000003</c:v>
                </c:pt>
                <c:pt idx="1">
                  <c:v>351</c:v>
                </c:pt>
                <c:pt idx="2">
                  <c:v>268.60000000000002</c:v>
                </c:pt>
                <c:pt idx="3">
                  <c:v>286.5</c:v>
                </c:pt>
                <c:pt idx="4">
                  <c:v>248</c:v>
                </c:pt>
                <c:pt idx="5">
                  <c:v>153.30000000000001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4C-4EF7-90D2-E29C68D812B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Data_Misc!$T$234</c:f>
              <c:numCache>
                <c:formatCode>0</c:formatCode>
                <c:ptCount val="1"/>
                <c:pt idx="0">
                  <c:v>389.37530000000004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84C-4EF7-90D2-E29C68D812BB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Data_Misc!$M$234:$R$234</c:f>
              <c:numCache>
                <c:formatCode>0</c:formatCode>
                <c:ptCount val="6"/>
                <c:pt idx="0">
                  <c:v>222.53</c:v>
                </c:pt>
                <c:pt idx="1">
                  <c:v>333</c:v>
                </c:pt>
                <c:pt idx="2">
                  <c:v>246.6</c:v>
                </c:pt>
                <c:pt idx="3">
                  <c:v>221</c:v>
                </c:pt>
                <c:pt idx="4">
                  <c:v>199.5</c:v>
                </c:pt>
                <c:pt idx="5">
                  <c:v>153.30000000000001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4C-4EF7-90D2-E29C68D812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A9F-425E-A069-2BCC82DBAE2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Data_Facilities!$D$94:$I$94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A9F-425E-A069-2BCC82DBAE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86D-4232-B861-2150231ACA3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Data_Facilities!$D$74:$I$74</c:f>
              <c:numCache>
                <c:formatCode>0</c:formatCode>
                <c:ptCount val="6"/>
                <c:pt idx="0">
                  <c:v>6</c:v>
                </c:pt>
                <c:pt idx="1">
                  <c:v>7</c:v>
                </c:pt>
                <c:pt idx="2">
                  <c:v>11</c:v>
                </c:pt>
                <c:pt idx="3">
                  <c:v>10</c:v>
                </c:pt>
                <c:pt idx="4">
                  <c:v>7</c:v>
                </c:pt>
                <c:pt idx="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6D-4232-B861-2150231ACA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F8D-4C13-BE61-F9B8D3548B3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Data_Facilities!$D$54:$I$54</c:f>
              <c:numCache>
                <c:formatCode>0</c:formatCode>
                <c:ptCount val="6"/>
                <c:pt idx="0">
                  <c:v>122</c:v>
                </c:pt>
                <c:pt idx="1">
                  <c:v>105</c:v>
                </c:pt>
                <c:pt idx="2">
                  <c:v>97</c:v>
                </c:pt>
                <c:pt idx="3">
                  <c:v>54</c:v>
                </c:pt>
                <c:pt idx="4">
                  <c:v>38</c:v>
                </c:pt>
                <c:pt idx="5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F8D-4C13-BE61-F9B8D3548B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Data_Misc!$D$274:$I$274</c:f>
              <c:numCache>
                <c:formatCode>0</c:formatCode>
                <c:ptCount val="6"/>
                <c:pt idx="0">
                  <c:v>103</c:v>
                </c:pt>
                <c:pt idx="1">
                  <c:v>99</c:v>
                </c:pt>
                <c:pt idx="2">
                  <c:v>108</c:v>
                </c:pt>
                <c:pt idx="3">
                  <c:v>86</c:v>
                </c:pt>
                <c:pt idx="4">
                  <c:v>54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01-4330-91A4-DA09B40B30DF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Data_Misc!$M$274:$R$274</c:f>
              <c:numCache>
                <c:formatCode>0</c:formatCode>
                <c:ptCount val="6"/>
                <c:pt idx="0">
                  <c:v>7</c:v>
                </c:pt>
                <c:pt idx="1">
                  <c:v>9</c:v>
                </c:pt>
                <c:pt idx="2">
                  <c:v>15</c:v>
                </c:pt>
                <c:pt idx="3">
                  <c:v>7</c:v>
                </c:pt>
                <c:pt idx="4">
                  <c:v>19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01-4330-91A4-DA09B40B30DF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Data_Newbs!$T$14</c:f>
              <c:numCache>
                <c:formatCode>0</c:formatCode>
                <c:ptCount val="1"/>
                <c:pt idx="0">
                  <c:v>110.08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01-4330-91A4-DA09B40B3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Data_VSC_Boat!$D$15:$I$15</c:f>
              <c:numCache>
                <c:formatCode>0</c:formatCode>
                <c:ptCount val="6"/>
                <c:pt idx="0">
                  <c:v>2171</c:v>
                </c:pt>
                <c:pt idx="1">
                  <c:v>2332</c:v>
                </c:pt>
                <c:pt idx="2">
                  <c:v>2794</c:v>
                </c:pt>
                <c:pt idx="3">
                  <c:v>2661</c:v>
                </c:pt>
                <c:pt idx="4">
                  <c:v>2440</c:v>
                </c:pt>
                <c:pt idx="5">
                  <c:v>2065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27-46A1-8B55-753F994ABD8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Data_VSC_Boat!$T$15</c:f>
              <c:numCache>
                <c:formatCode>0</c:formatCode>
                <c:ptCount val="1"/>
                <c:pt idx="0">
                  <c:v>2822.94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727-46A1-8B55-753F994ABD8B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Data_VSC_Boat!$M$15:$R$15</c:f>
              <c:numCache>
                <c:formatCode>0</c:formatCode>
                <c:ptCount val="6"/>
                <c:pt idx="0">
                  <c:v>1927</c:v>
                </c:pt>
                <c:pt idx="1">
                  <c:v>2110</c:v>
                </c:pt>
                <c:pt idx="2">
                  <c:v>2699</c:v>
                </c:pt>
                <c:pt idx="3">
                  <c:v>2504</c:v>
                </c:pt>
                <c:pt idx="4">
                  <c:v>2292</c:v>
                </c:pt>
                <c:pt idx="5">
                  <c:v>2065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27-46A1-8B55-753F994ABD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Data_VSC_Paddlecraft!$D$15:$I$15</c:f>
              <c:numCache>
                <c:formatCode>0</c:formatCode>
                <c:ptCount val="6"/>
                <c:pt idx="0">
                  <c:v>1293</c:v>
                </c:pt>
                <c:pt idx="1">
                  <c:v>1099</c:v>
                </c:pt>
                <c:pt idx="2">
                  <c:v>1511</c:v>
                </c:pt>
                <c:pt idx="3">
                  <c:v>1431</c:v>
                </c:pt>
                <c:pt idx="4">
                  <c:v>1456</c:v>
                </c:pt>
                <c:pt idx="5">
                  <c:v>438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40-47B2-B917-3CA2D2DC61A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Data_VSC_Paddlecraft!$T$15</c:f>
              <c:numCache>
                <c:formatCode>0</c:formatCode>
                <c:ptCount val="1"/>
                <c:pt idx="0">
                  <c:v>1527.11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640-47B2-B917-3CA2D2DC61A9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Data_VSC_Paddlecraft!$M$15:$R$15</c:f>
              <c:numCache>
                <c:formatCode>0</c:formatCode>
                <c:ptCount val="6"/>
                <c:pt idx="0">
                  <c:v>1246</c:v>
                </c:pt>
                <c:pt idx="1">
                  <c:v>1091</c:v>
                </c:pt>
                <c:pt idx="2">
                  <c:v>1492</c:v>
                </c:pt>
                <c:pt idx="3">
                  <c:v>1399</c:v>
                </c:pt>
                <c:pt idx="4">
                  <c:v>1432</c:v>
                </c:pt>
                <c:pt idx="5">
                  <c:v>438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640-47B2-B917-3CA2D2DC6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Data_Visits!$D$15:$I$15</c:f>
              <c:numCache>
                <c:formatCode>0</c:formatCode>
                <c:ptCount val="6"/>
                <c:pt idx="0">
                  <c:v>4008</c:v>
                </c:pt>
                <c:pt idx="1">
                  <c:v>4714</c:v>
                </c:pt>
                <c:pt idx="2">
                  <c:v>6027</c:v>
                </c:pt>
                <c:pt idx="3">
                  <c:v>4996</c:v>
                </c:pt>
                <c:pt idx="4">
                  <c:v>3932</c:v>
                </c:pt>
                <c:pt idx="5">
                  <c:v>1724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0E-4974-8E49-318F955B7AD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Data_Visits!$T$15</c:f>
              <c:numCache>
                <c:formatCode>0</c:formatCode>
                <c:ptCount val="1"/>
                <c:pt idx="0">
                  <c:v>6088.27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10E-4974-8E49-318F955B7AD2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Data_Visits!$M$15:$R$15</c:f>
              <c:numCache>
                <c:formatCode>0</c:formatCode>
                <c:ptCount val="6"/>
                <c:pt idx="0">
                  <c:v>3113</c:v>
                </c:pt>
                <c:pt idx="1">
                  <c:v>3846</c:v>
                </c:pt>
                <c:pt idx="2">
                  <c:v>5359</c:v>
                </c:pt>
                <c:pt idx="3">
                  <c:v>4010</c:v>
                </c:pt>
                <c:pt idx="4">
                  <c:v>3297</c:v>
                </c:pt>
                <c:pt idx="5">
                  <c:v>1724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10E-4974-8E49-318F955B7A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Data_PE!$D$15:$I$15</c:f>
              <c:numCache>
                <c:formatCode>0</c:formatCode>
                <c:ptCount val="6"/>
                <c:pt idx="0">
                  <c:v>551</c:v>
                </c:pt>
                <c:pt idx="1">
                  <c:v>732</c:v>
                </c:pt>
                <c:pt idx="2">
                  <c:v>1056</c:v>
                </c:pt>
                <c:pt idx="3">
                  <c:v>1260</c:v>
                </c:pt>
                <c:pt idx="4">
                  <c:v>1416</c:v>
                </c:pt>
                <c:pt idx="5">
                  <c:v>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21-4E12-ADB7-AF5E1216988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Data_PE!$T$15</c:f>
              <c:numCache>
                <c:formatCode>0</c:formatCode>
                <c:ptCount val="1"/>
                <c:pt idx="0">
                  <c:v>1431.16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021-4E12-ADB7-AF5E1216988D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Data_PE!$M$15:$R$15</c:f>
              <c:numCache>
                <c:formatCode>0</c:formatCode>
                <c:ptCount val="6"/>
                <c:pt idx="0">
                  <c:v>504</c:v>
                </c:pt>
                <c:pt idx="1">
                  <c:v>656</c:v>
                </c:pt>
                <c:pt idx="2">
                  <c:v>1018</c:v>
                </c:pt>
                <c:pt idx="3">
                  <c:v>1155</c:v>
                </c:pt>
                <c:pt idx="4">
                  <c:v>1338</c:v>
                </c:pt>
                <c:pt idx="5">
                  <c:v>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21-4E12-ADB7-AF5E12169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CE-4B1B-AC06-ACE9100FC40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Data_Membership!$D$15:$I$15</c:f>
              <c:numCache>
                <c:formatCode>0</c:formatCode>
                <c:ptCount val="6"/>
                <c:pt idx="0">
                  <c:v>904</c:v>
                </c:pt>
                <c:pt idx="1">
                  <c:v>863</c:v>
                </c:pt>
                <c:pt idx="2">
                  <c:v>859</c:v>
                </c:pt>
                <c:pt idx="3">
                  <c:v>816</c:v>
                </c:pt>
                <c:pt idx="4">
                  <c:v>785</c:v>
                </c:pt>
                <c:pt idx="5">
                  <c:v>743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CE-4B1B-AC06-ACE9100FC40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Data_Membership!$K$15</c:f>
              <c:numCache>
                <c:formatCode>0</c:formatCode>
                <c:ptCount val="1"/>
                <c:pt idx="0">
                  <c:v>914.04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3CE-4B1B-AC06-ACE9100FC4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Data_Newbs!$D$15:$I$15</c:f>
              <c:numCache>
                <c:formatCode>0</c:formatCode>
                <c:ptCount val="6"/>
                <c:pt idx="0">
                  <c:v>60</c:v>
                </c:pt>
                <c:pt idx="1">
                  <c:v>76</c:v>
                </c:pt>
                <c:pt idx="2">
                  <c:v>91</c:v>
                </c:pt>
                <c:pt idx="3">
                  <c:v>63</c:v>
                </c:pt>
                <c:pt idx="4">
                  <c:v>66</c:v>
                </c:pt>
                <c:pt idx="5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EB-4783-A266-07D90D37ED3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Data_Newbs!$T$15</c:f>
              <c:numCache>
                <c:formatCode>0</c:formatCode>
                <c:ptCount val="1"/>
                <c:pt idx="0">
                  <c:v>92.91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DEB-4783-A266-07D90D37ED3A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Data_Newbs!$M$15:$R$15</c:f>
              <c:numCache>
                <c:formatCode>0</c:formatCode>
                <c:ptCount val="6"/>
                <c:pt idx="0">
                  <c:v>37</c:v>
                </c:pt>
                <c:pt idx="1">
                  <c:v>61</c:v>
                </c:pt>
                <c:pt idx="2">
                  <c:v>75</c:v>
                </c:pt>
                <c:pt idx="3">
                  <c:v>43</c:v>
                </c:pt>
                <c:pt idx="4">
                  <c:v>52</c:v>
                </c:pt>
                <c:pt idx="5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EB-4783-A266-07D90D37ED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layout>
        <c:manualLayout>
          <c:xMode val="edge"/>
          <c:yMode val="edge"/>
          <c:x val="0.17773722116942989"/>
          <c:y val="1.78062678062678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Data_Boat!$D$15:$I$15</c:f>
              <c:numCache>
                <c:formatCode>0</c:formatCode>
                <c:ptCount val="6"/>
                <c:pt idx="0">
                  <c:v>1496.4</c:v>
                </c:pt>
                <c:pt idx="1">
                  <c:v>1740.56</c:v>
                </c:pt>
                <c:pt idx="2">
                  <c:v>1961.5299999999997</c:v>
                </c:pt>
                <c:pt idx="3">
                  <c:v>1771.3400000000001</c:v>
                </c:pt>
                <c:pt idx="4">
                  <c:v>1725.39</c:v>
                </c:pt>
                <c:pt idx="5">
                  <c:v>1472.5900000000001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60-4157-A4F8-C8AFB44972F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Data_Boat!$T$15</c:f>
              <c:numCache>
                <c:formatCode>0</c:formatCode>
                <c:ptCount val="1"/>
                <c:pt idx="0">
                  <c:v>1982.1452999999997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960-4157-A4F8-C8AFB44972F0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Data_Boat!$M$15:$R$15</c:f>
              <c:numCache>
                <c:formatCode>0</c:formatCode>
                <c:ptCount val="6"/>
                <c:pt idx="0">
                  <c:v>1360.66</c:v>
                </c:pt>
                <c:pt idx="1">
                  <c:v>1575.5300000000002</c:v>
                </c:pt>
                <c:pt idx="2">
                  <c:v>1690.6299999999999</c:v>
                </c:pt>
                <c:pt idx="3">
                  <c:v>1564.4100000000003</c:v>
                </c:pt>
                <c:pt idx="4">
                  <c:v>1677.14</c:v>
                </c:pt>
                <c:pt idx="5">
                  <c:v>1472.5900000000001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960-4157-A4F8-C8AFB44972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Data_Misc!$D$15:$I$15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FB-4012-93C2-6EE3526C59C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Data_Misc!$T$15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DFB-4012-93C2-6EE3526C59C6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Data_Misc!$M$15:$R$15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DFB-4012-93C2-6EE3526C5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Data_Misc!$D$55:$I$55</c:f>
              <c:numCache>
                <c:formatCode>0</c:formatCode>
                <c:ptCount val="6"/>
                <c:pt idx="0">
                  <c:v>2177.67</c:v>
                </c:pt>
                <c:pt idx="1">
                  <c:v>1466.86</c:v>
                </c:pt>
                <c:pt idx="2">
                  <c:v>1183.8499999999999</c:v>
                </c:pt>
                <c:pt idx="3">
                  <c:v>1485.1</c:v>
                </c:pt>
                <c:pt idx="4">
                  <c:v>1073.4000000000001</c:v>
                </c:pt>
                <c:pt idx="5">
                  <c:v>513.24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88-4D38-8660-C51C2FE2338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Data_Misc!$T$55</c:f>
              <c:numCache>
                <c:formatCode>0</c:formatCode>
                <c:ptCount val="1"/>
                <c:pt idx="0">
                  <c:v>2200.4467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A88-4D38-8660-C51C2FE2338A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Data_Misc!$M$55:$R$55</c:f>
              <c:numCache>
                <c:formatCode>0</c:formatCode>
                <c:ptCount val="6"/>
                <c:pt idx="0">
                  <c:v>1454.92</c:v>
                </c:pt>
                <c:pt idx="1">
                  <c:v>1127.76</c:v>
                </c:pt>
                <c:pt idx="2">
                  <c:v>735.35</c:v>
                </c:pt>
                <c:pt idx="3">
                  <c:v>1159.5999999999999</c:v>
                </c:pt>
                <c:pt idx="4">
                  <c:v>936.6</c:v>
                </c:pt>
                <c:pt idx="5">
                  <c:v>513.24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A88-4D38-8660-C51C2FE233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Data_Misc!$D$35:$I$35</c:f>
              <c:numCache>
                <c:formatCode>0</c:formatCode>
                <c:ptCount val="6"/>
                <c:pt idx="0">
                  <c:v>185</c:v>
                </c:pt>
                <c:pt idx="1">
                  <c:v>189</c:v>
                </c:pt>
                <c:pt idx="2">
                  <c:v>242</c:v>
                </c:pt>
                <c:pt idx="3">
                  <c:v>254</c:v>
                </c:pt>
                <c:pt idx="4">
                  <c:v>233</c:v>
                </c:pt>
                <c:pt idx="5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14-4E94-8912-8F4F01C1DC9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Data_Misc!$T$35</c:f>
              <c:numCache>
                <c:formatCode>0</c:formatCode>
                <c:ptCount val="1"/>
                <c:pt idx="0">
                  <c:v>257.54000000000002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A14-4E94-8912-8F4F01C1DC92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Data_Misc!$M$35:$R$35</c:f>
              <c:numCache>
                <c:formatCode>0</c:formatCode>
                <c:ptCount val="6"/>
                <c:pt idx="0">
                  <c:v>123</c:v>
                </c:pt>
                <c:pt idx="1">
                  <c:v>109</c:v>
                </c:pt>
                <c:pt idx="2">
                  <c:v>101</c:v>
                </c:pt>
                <c:pt idx="3">
                  <c:v>142</c:v>
                </c:pt>
                <c:pt idx="4">
                  <c:v>164</c:v>
                </c:pt>
                <c:pt idx="5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A14-4E94-8912-8F4F01C1D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Data_Misc!$D$255:$I$255</c:f>
              <c:numCache>
                <c:formatCode>0</c:formatCode>
                <c:ptCount val="6"/>
                <c:pt idx="0">
                  <c:v>2129.75</c:v>
                </c:pt>
                <c:pt idx="1">
                  <c:v>1529.25</c:v>
                </c:pt>
                <c:pt idx="2">
                  <c:v>1890.25</c:v>
                </c:pt>
                <c:pt idx="3">
                  <c:v>3561.25</c:v>
                </c:pt>
                <c:pt idx="4">
                  <c:v>3357</c:v>
                </c:pt>
                <c:pt idx="5">
                  <c:v>2235.5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F5-4C87-8303-E60D0A3A3A6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Data_Misc!$T$255</c:f>
              <c:numCache>
                <c:formatCode>0</c:formatCode>
                <c:ptCount val="1"/>
                <c:pt idx="0">
                  <c:v>3597.8625000000002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FF5-4C87-8303-E60D0A3A3A60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Data_Misc!$M$255:$R$255</c:f>
              <c:numCache>
                <c:formatCode>0</c:formatCode>
                <c:ptCount val="6"/>
                <c:pt idx="0">
                  <c:v>1687.5</c:v>
                </c:pt>
                <c:pt idx="1">
                  <c:v>1202.5</c:v>
                </c:pt>
                <c:pt idx="2">
                  <c:v>1455.25</c:v>
                </c:pt>
                <c:pt idx="3">
                  <c:v>2627.25</c:v>
                </c:pt>
                <c:pt idx="4">
                  <c:v>2617</c:v>
                </c:pt>
                <c:pt idx="5">
                  <c:v>2235.5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FF5-4C87-8303-E60D0A3A3A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Data_MT!$D$15:$I$15</c:f>
              <c:numCache>
                <c:formatCode>0</c:formatCode>
                <c:ptCount val="6"/>
                <c:pt idx="0">
                  <c:v>1027.57</c:v>
                </c:pt>
                <c:pt idx="1">
                  <c:v>1006.72</c:v>
                </c:pt>
                <c:pt idx="2">
                  <c:v>975.70999999999992</c:v>
                </c:pt>
                <c:pt idx="3">
                  <c:v>984.62000000000012</c:v>
                </c:pt>
                <c:pt idx="4">
                  <c:v>948.19999999999993</c:v>
                </c:pt>
                <c:pt idx="5">
                  <c:v>652.46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0E-4B9B-95C5-EC80BBF1521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Data_MT!$T$15</c:f>
              <c:numCache>
                <c:formatCode>0</c:formatCode>
                <c:ptCount val="1"/>
                <c:pt idx="0">
                  <c:v>1038.8456999999999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80E-4B9B-95C5-EC80BBF15211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Data_MT!$M$15:$R$15</c:f>
              <c:numCache>
                <c:formatCode>0</c:formatCode>
                <c:ptCount val="6"/>
                <c:pt idx="0">
                  <c:v>820.56999999999994</c:v>
                </c:pt>
                <c:pt idx="1">
                  <c:v>856.77</c:v>
                </c:pt>
                <c:pt idx="2">
                  <c:v>848.70999999999992</c:v>
                </c:pt>
                <c:pt idx="3">
                  <c:v>811.56999999999994</c:v>
                </c:pt>
                <c:pt idx="4">
                  <c:v>832.05000000000007</c:v>
                </c:pt>
                <c:pt idx="5">
                  <c:v>652.46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80E-4B9B-95C5-EC80BBF15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Data_Misc!$D$75:$I$75</c:f>
              <c:numCache>
                <c:formatCode>0</c:formatCode>
                <c:ptCount val="6"/>
                <c:pt idx="0">
                  <c:v>4231.9599999999991</c:v>
                </c:pt>
                <c:pt idx="1">
                  <c:v>8010.7199999999993</c:v>
                </c:pt>
                <c:pt idx="2">
                  <c:v>5172.6499999999996</c:v>
                </c:pt>
                <c:pt idx="3">
                  <c:v>4955.07</c:v>
                </c:pt>
                <c:pt idx="4">
                  <c:v>3131.7000000000003</c:v>
                </c:pt>
                <c:pt idx="5">
                  <c:v>2384.06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F35-4BC0-835E-A525A62D1FB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Data_Misc!$T$75</c:f>
              <c:numCache>
                <c:formatCode>0</c:formatCode>
                <c:ptCount val="1"/>
                <c:pt idx="0">
                  <c:v>8091.8271999999997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F35-4BC0-835E-A525A62D1FB3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Data_Misc!$M$75:$R$75</c:f>
              <c:numCache>
                <c:formatCode>0</c:formatCode>
                <c:ptCount val="6"/>
                <c:pt idx="0">
                  <c:v>2582.86</c:v>
                </c:pt>
                <c:pt idx="1">
                  <c:v>5575.5199999999995</c:v>
                </c:pt>
                <c:pt idx="2">
                  <c:v>4518.8599999999997</c:v>
                </c:pt>
                <c:pt idx="3">
                  <c:v>4147.9699999999993</c:v>
                </c:pt>
                <c:pt idx="4">
                  <c:v>2743.4</c:v>
                </c:pt>
                <c:pt idx="5">
                  <c:v>2384.06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F35-4BC0-835E-A525A62D1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Data_Misc!$D$95:$I$95</c:f>
              <c:numCache>
                <c:formatCode>0</c:formatCode>
                <c:ptCount val="6"/>
                <c:pt idx="0">
                  <c:v>330.75</c:v>
                </c:pt>
                <c:pt idx="1">
                  <c:v>283.25</c:v>
                </c:pt>
                <c:pt idx="2">
                  <c:v>1697.75</c:v>
                </c:pt>
                <c:pt idx="3">
                  <c:v>819.5</c:v>
                </c:pt>
                <c:pt idx="4">
                  <c:v>509.5</c:v>
                </c:pt>
                <c:pt idx="5">
                  <c:v>459.25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78-4A8E-93D0-9F252AE2709E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Data_Misc!$T$95</c:f>
              <c:numCache>
                <c:formatCode>0</c:formatCode>
                <c:ptCount val="1"/>
                <c:pt idx="0">
                  <c:v>1715.7275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E78-4A8E-93D0-9F252AE2709E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Data_Misc!$M$95:$R$95</c:f>
              <c:numCache>
                <c:formatCode>0</c:formatCode>
                <c:ptCount val="6"/>
                <c:pt idx="0">
                  <c:v>257.25</c:v>
                </c:pt>
                <c:pt idx="1">
                  <c:v>211</c:v>
                </c:pt>
                <c:pt idx="2">
                  <c:v>1271</c:v>
                </c:pt>
                <c:pt idx="3">
                  <c:v>750</c:v>
                </c:pt>
                <c:pt idx="4">
                  <c:v>389.25</c:v>
                </c:pt>
                <c:pt idx="5">
                  <c:v>459.25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E78-4A8E-93D0-9F252AE270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Data_Misc!$D$115:$I$115</c:f>
              <c:numCache>
                <c:formatCode>0</c:formatCode>
                <c:ptCount val="6"/>
                <c:pt idx="0">
                  <c:v>3117.6</c:v>
                </c:pt>
                <c:pt idx="1">
                  <c:v>4906.1000000000004</c:v>
                </c:pt>
                <c:pt idx="2">
                  <c:v>3694</c:v>
                </c:pt>
                <c:pt idx="3">
                  <c:v>5159.16</c:v>
                </c:pt>
                <c:pt idx="4">
                  <c:v>3926.5</c:v>
                </c:pt>
                <c:pt idx="5">
                  <c:v>2703.25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C0-4A17-A6E4-32941DAA57E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Data_Misc!$T$115</c:f>
              <c:numCache>
                <c:formatCode>0</c:formatCode>
                <c:ptCount val="1"/>
                <c:pt idx="0">
                  <c:v>5211.7515999999996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5C0-4A17-A6E4-32941DAA57EF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rgbClr val="00206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Data_Misc!$M$115:$R$115</c:f>
              <c:numCache>
                <c:formatCode>0</c:formatCode>
                <c:ptCount val="6"/>
                <c:pt idx="0">
                  <c:v>2422.25</c:v>
                </c:pt>
                <c:pt idx="1">
                  <c:v>3236.65</c:v>
                </c:pt>
                <c:pt idx="2">
                  <c:v>2963.8</c:v>
                </c:pt>
                <c:pt idx="3">
                  <c:v>4076.16</c:v>
                </c:pt>
                <c:pt idx="4">
                  <c:v>3117</c:v>
                </c:pt>
                <c:pt idx="5">
                  <c:v>2703.25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C0-4A17-A6E4-32941DAA57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Data_Misc!$D$135:$I$135</c:f>
              <c:numCache>
                <c:formatCode>0</c:formatCode>
                <c:ptCount val="6"/>
                <c:pt idx="0">
                  <c:v>283.64999999999998</c:v>
                </c:pt>
                <c:pt idx="1">
                  <c:v>2097</c:v>
                </c:pt>
                <c:pt idx="2">
                  <c:v>1884.73</c:v>
                </c:pt>
                <c:pt idx="3">
                  <c:v>1786.83</c:v>
                </c:pt>
                <c:pt idx="4">
                  <c:v>1696.87</c:v>
                </c:pt>
                <c:pt idx="5">
                  <c:v>709.59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B5-405F-BE89-C56D0833A24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Data_Misc!$T$135</c:f>
              <c:numCache>
                <c:formatCode>0</c:formatCode>
                <c:ptCount val="1"/>
                <c:pt idx="0">
                  <c:v>2118.9699999999998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7B5-405F-BE89-C56D0833A24A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Data_Misc!$M$135:$R$135</c:f>
              <c:numCache>
                <c:formatCode>0</c:formatCode>
                <c:ptCount val="6"/>
                <c:pt idx="0">
                  <c:v>211.25</c:v>
                </c:pt>
                <c:pt idx="1">
                  <c:v>1044.6500000000001</c:v>
                </c:pt>
                <c:pt idx="2">
                  <c:v>1616.3</c:v>
                </c:pt>
                <c:pt idx="3">
                  <c:v>1631.33</c:v>
                </c:pt>
                <c:pt idx="4">
                  <c:v>1202.79</c:v>
                </c:pt>
                <c:pt idx="5">
                  <c:v>709.59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B5-405F-BE89-C56D0833A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Data_Misc!$D$155:$I$155</c:f>
              <c:numCache>
                <c:formatCode>0</c:formatCode>
                <c:ptCount val="6"/>
                <c:pt idx="0">
                  <c:v>4375.5</c:v>
                </c:pt>
                <c:pt idx="1">
                  <c:v>3467.4700000000003</c:v>
                </c:pt>
                <c:pt idx="2">
                  <c:v>1727.5</c:v>
                </c:pt>
                <c:pt idx="3">
                  <c:v>2139.4499999999998</c:v>
                </c:pt>
                <c:pt idx="4">
                  <c:v>3802.25</c:v>
                </c:pt>
                <c:pt idx="5">
                  <c:v>1891.1699999999998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7E-4BBE-9872-DFBE8CAB7BB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Data_Misc!$T$155</c:f>
              <c:numCache>
                <c:formatCode>0</c:formatCode>
                <c:ptCount val="1"/>
                <c:pt idx="0">
                  <c:v>4420.2550000000001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67E-4BBE-9872-DFBE8CAB7BB1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Data_Misc!$M$155:$R$155</c:f>
              <c:numCache>
                <c:formatCode>0</c:formatCode>
                <c:ptCount val="6"/>
                <c:pt idx="0">
                  <c:v>2531</c:v>
                </c:pt>
                <c:pt idx="1">
                  <c:v>2413.9700000000003</c:v>
                </c:pt>
                <c:pt idx="2">
                  <c:v>1526.75</c:v>
                </c:pt>
                <c:pt idx="3">
                  <c:v>1708.75</c:v>
                </c:pt>
                <c:pt idx="4">
                  <c:v>1841.75</c:v>
                </c:pt>
                <c:pt idx="5">
                  <c:v>1891.1699999999998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7E-4BBE-9872-DFBE8CAB7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Data_Misc!$D$195:$I$195</c:f>
              <c:numCache>
                <c:formatCode>0</c:formatCode>
                <c:ptCount val="6"/>
                <c:pt idx="0">
                  <c:v>266.5</c:v>
                </c:pt>
                <c:pt idx="1">
                  <c:v>1025</c:v>
                </c:pt>
                <c:pt idx="2">
                  <c:v>45.6</c:v>
                </c:pt>
                <c:pt idx="3">
                  <c:v>1390</c:v>
                </c:pt>
                <c:pt idx="4">
                  <c:v>12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5C-426C-B68F-212194C5463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Data_Misc!$T$195</c:f>
              <c:numCache>
                <c:formatCode>0</c:formatCode>
                <c:ptCount val="1"/>
                <c:pt idx="0">
                  <c:v>1404.9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05C-426C-B68F-212194C5463B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Data_Misc!$M$195:$R$195</c:f>
              <c:numCache>
                <c:formatCode>0</c:formatCode>
                <c:ptCount val="6"/>
                <c:pt idx="0">
                  <c:v>266.5</c:v>
                </c:pt>
                <c:pt idx="1">
                  <c:v>1022</c:v>
                </c:pt>
                <c:pt idx="2">
                  <c:v>45.6</c:v>
                </c:pt>
                <c:pt idx="3">
                  <c:v>1390</c:v>
                </c:pt>
                <c:pt idx="4">
                  <c:v>12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5C-426C-B68F-212194C54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Data_Misc!$D$215:$I$215</c:f>
              <c:numCache>
                <c:formatCode>0</c:formatCode>
                <c:ptCount val="6"/>
                <c:pt idx="0">
                  <c:v>1270.75</c:v>
                </c:pt>
                <c:pt idx="1">
                  <c:v>469.65</c:v>
                </c:pt>
                <c:pt idx="2">
                  <c:v>611.84999999999991</c:v>
                </c:pt>
                <c:pt idx="3">
                  <c:v>386.4</c:v>
                </c:pt>
                <c:pt idx="4">
                  <c:v>183.75</c:v>
                </c:pt>
                <c:pt idx="5">
                  <c:v>269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AA-4AA9-B2D3-D2AD70DE569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Data_Misc!$T$215</c:f>
              <c:numCache>
                <c:formatCode>0</c:formatCode>
                <c:ptCount val="1"/>
                <c:pt idx="0">
                  <c:v>1284.4575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91AA-4AA9-B2D3-D2AD70DE5699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Data_Misc!$M$215:$R$215</c:f>
              <c:numCache>
                <c:formatCode>0</c:formatCode>
                <c:ptCount val="6"/>
                <c:pt idx="0">
                  <c:v>1161.25</c:v>
                </c:pt>
                <c:pt idx="1">
                  <c:v>352</c:v>
                </c:pt>
                <c:pt idx="2">
                  <c:v>531.65</c:v>
                </c:pt>
                <c:pt idx="3">
                  <c:v>319.39999999999998</c:v>
                </c:pt>
                <c:pt idx="4">
                  <c:v>148.25</c:v>
                </c:pt>
                <c:pt idx="5">
                  <c:v>269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AA-4AA9-B2D3-D2AD70DE56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Data_Misc!$D$175:$I$175</c:f>
              <c:numCache>
                <c:formatCode>0</c:formatCode>
                <c:ptCount val="6"/>
                <c:pt idx="0">
                  <c:v>231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F9-4A8B-BBC5-C3AEF631B39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Data_Misc!$T$175</c:f>
              <c:numCache>
                <c:formatCode>0</c:formatCode>
                <c:ptCount val="1"/>
                <c:pt idx="0">
                  <c:v>234.31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2F9-4A8B-BBC5-C3AEF631B393}"/>
            </c:ext>
          </c:extLst>
        </c:ser>
        <c:ser>
          <c:idx val="2"/>
          <c:order val="2"/>
          <c:tx>
            <c:strRef>
              <c:f>'130 NW'!$I$122</c:f>
              <c:strCache>
                <c:ptCount val="1"/>
              </c:strCache>
            </c:strRef>
          </c:tx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Data_Misc!$M$175:$R$175</c:f>
              <c:numCache>
                <c:formatCode>0</c:formatCode>
                <c:ptCount val="6"/>
                <c:pt idx="0">
                  <c:v>229</c:v>
                </c:pt>
                <c:pt idx="1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F9-4A8B-BBC5-C3AEF631B3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C08-4C16-93D2-C47338BEEA6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Data_Facilities!$D$15:$I$15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08-4C16-93D2-C47338BEEA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35F-455E-B3B4-B682D541324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Data_Facilities!$D$35:$I$35</c:f>
              <c:numCache>
                <c:formatCode>0</c:formatCode>
                <c:ptCount val="6"/>
                <c:pt idx="0">
                  <c:v>58</c:v>
                </c:pt>
                <c:pt idx="1">
                  <c:v>52</c:v>
                </c:pt>
                <c:pt idx="2">
                  <c:v>55</c:v>
                </c:pt>
                <c:pt idx="3">
                  <c:v>44</c:v>
                </c:pt>
                <c:pt idx="4">
                  <c:v>49</c:v>
                </c:pt>
                <c:pt idx="5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35F-455E-B3B4-B682D54132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Data_Misc!$D$235:$I$235</c:f>
              <c:numCache>
                <c:formatCode>0</c:formatCode>
                <c:ptCount val="6"/>
                <c:pt idx="0">
                  <c:v>112.5</c:v>
                </c:pt>
                <c:pt idx="1">
                  <c:v>167.4</c:v>
                </c:pt>
                <c:pt idx="2">
                  <c:v>199.43</c:v>
                </c:pt>
                <c:pt idx="3">
                  <c:v>208.35</c:v>
                </c:pt>
                <c:pt idx="4">
                  <c:v>287</c:v>
                </c:pt>
                <c:pt idx="5">
                  <c:v>264.64999999999998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59-4D0D-8DAF-B8B2B98F23C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Data_Misc!$T$235</c:f>
              <c:numCache>
                <c:formatCode>0</c:formatCode>
                <c:ptCount val="1"/>
                <c:pt idx="0">
                  <c:v>290.87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259-4D0D-8DAF-B8B2B98F23C2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Data_Misc!$M$235:$R$235</c:f>
              <c:numCache>
                <c:formatCode>0</c:formatCode>
                <c:ptCount val="6"/>
                <c:pt idx="0">
                  <c:v>91.5</c:v>
                </c:pt>
                <c:pt idx="1">
                  <c:v>126.4</c:v>
                </c:pt>
                <c:pt idx="2">
                  <c:v>166.68</c:v>
                </c:pt>
                <c:pt idx="3">
                  <c:v>163.75</c:v>
                </c:pt>
                <c:pt idx="4">
                  <c:v>267</c:v>
                </c:pt>
                <c:pt idx="5">
                  <c:v>264.64999999999998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59-4D0D-8DAF-B8B2B98F23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A53-4EB0-B34C-33373B7EACE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Data_Facilities!$D$95:$I$95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53-4EB0-B34C-33373B7EAC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C58-4A15-82F5-8457ECD8B88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Data_Facilities!$D$75:$I$75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C58-4A15-82F5-8457ECD8B8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D34-44F9-A59B-A71EFB3581A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Data_Facilities!$D$55:$I$55</c:f>
              <c:numCache>
                <c:formatCode>0</c:formatCode>
                <c:ptCount val="6"/>
                <c:pt idx="0">
                  <c:v>18</c:v>
                </c:pt>
                <c:pt idx="1">
                  <c:v>14</c:v>
                </c:pt>
                <c:pt idx="2">
                  <c:v>10</c:v>
                </c:pt>
                <c:pt idx="3">
                  <c:v>14</c:v>
                </c:pt>
                <c:pt idx="4">
                  <c:v>13</c:v>
                </c:pt>
                <c:pt idx="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34-44F9-A59B-A71EFB3581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Data_Misc!$D$275:$I$275</c:f>
              <c:numCache>
                <c:formatCode>0</c:formatCode>
                <c:ptCount val="6"/>
                <c:pt idx="0">
                  <c:v>76</c:v>
                </c:pt>
                <c:pt idx="1">
                  <c:v>86</c:v>
                </c:pt>
                <c:pt idx="2">
                  <c:v>53</c:v>
                </c:pt>
                <c:pt idx="3">
                  <c:v>77</c:v>
                </c:pt>
                <c:pt idx="4">
                  <c:v>84</c:v>
                </c:pt>
                <c:pt idx="5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A7-4E1A-BB0C-0736A00DEED6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Data_Misc!$M$275:$R$275</c:f>
              <c:numCache>
                <c:formatCode>0</c:formatCode>
                <c:ptCount val="6"/>
                <c:pt idx="0">
                  <c:v>14</c:v>
                </c:pt>
                <c:pt idx="1">
                  <c:v>19</c:v>
                </c:pt>
                <c:pt idx="2">
                  <c:v>4</c:v>
                </c:pt>
                <c:pt idx="3">
                  <c:v>14</c:v>
                </c:pt>
                <c:pt idx="4">
                  <c:v>12</c:v>
                </c:pt>
                <c:pt idx="5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AA7-4E1A-BB0C-0736A00DEED6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Data_Newbs!$T$15</c:f>
              <c:numCache>
                <c:formatCode>0</c:formatCode>
                <c:ptCount val="1"/>
                <c:pt idx="0">
                  <c:v>92.91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AA7-4E1A-BB0C-0736A00DEE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Data_VSC_Boat!$D$16:$I$16</c:f>
              <c:numCache>
                <c:formatCode>0</c:formatCode>
                <c:ptCount val="6"/>
                <c:pt idx="0">
                  <c:v>263</c:v>
                </c:pt>
                <c:pt idx="1">
                  <c:v>436</c:v>
                </c:pt>
                <c:pt idx="2">
                  <c:v>530</c:v>
                </c:pt>
                <c:pt idx="3">
                  <c:v>549</c:v>
                </c:pt>
                <c:pt idx="4">
                  <c:v>533</c:v>
                </c:pt>
                <c:pt idx="5">
                  <c:v>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FB-4B96-9540-44621F5C1AF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Data_VSC_Boat!$T$16</c:f>
              <c:numCache>
                <c:formatCode>0</c:formatCode>
                <c:ptCount val="1"/>
                <c:pt idx="0">
                  <c:v>555.49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9FB-4B96-9540-44621F5C1AFA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Data_VSC_Boat!$M$16:$R$16</c:f>
              <c:numCache>
                <c:formatCode>0</c:formatCode>
                <c:ptCount val="6"/>
                <c:pt idx="0">
                  <c:v>173</c:v>
                </c:pt>
                <c:pt idx="1">
                  <c:v>395</c:v>
                </c:pt>
                <c:pt idx="2">
                  <c:v>435</c:v>
                </c:pt>
                <c:pt idx="3">
                  <c:v>488</c:v>
                </c:pt>
                <c:pt idx="4">
                  <c:v>457</c:v>
                </c:pt>
                <c:pt idx="5">
                  <c:v>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FB-4B96-9540-44621F5C1A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Data_VSC_Paddlecraft!$D$16:$I$16</c:f>
              <c:numCache>
                <c:formatCode>0</c:formatCode>
                <c:ptCount val="6"/>
                <c:pt idx="0">
                  <c:v>21</c:v>
                </c:pt>
                <c:pt idx="1">
                  <c:v>13</c:v>
                </c:pt>
                <c:pt idx="2">
                  <c:v>35</c:v>
                </c:pt>
                <c:pt idx="3">
                  <c:v>44</c:v>
                </c:pt>
                <c:pt idx="4">
                  <c:v>52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90-40EC-9AC7-C1794C2ACAF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Data_VSC_Paddlecraft!$T$16</c:f>
              <c:numCache>
                <c:formatCode>0</c:formatCode>
                <c:ptCount val="1"/>
                <c:pt idx="0">
                  <c:v>53.52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490-40EC-9AC7-C1794C2ACAF9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Data_VSC_Paddlecraft!$M$16:$R$16</c:f>
              <c:numCache>
                <c:formatCode>0</c:formatCode>
                <c:ptCount val="6"/>
                <c:pt idx="0">
                  <c:v>21</c:v>
                </c:pt>
                <c:pt idx="1">
                  <c:v>13</c:v>
                </c:pt>
                <c:pt idx="2">
                  <c:v>33</c:v>
                </c:pt>
                <c:pt idx="3">
                  <c:v>43</c:v>
                </c:pt>
                <c:pt idx="4">
                  <c:v>52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90-40EC-9AC7-C1794C2AC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Data_Visits!$D$16:$I$16</c:f>
              <c:numCache>
                <c:formatCode>0</c:formatCode>
                <c:ptCount val="6"/>
                <c:pt idx="0">
                  <c:v>355</c:v>
                </c:pt>
                <c:pt idx="1">
                  <c:v>485</c:v>
                </c:pt>
                <c:pt idx="2">
                  <c:v>561</c:v>
                </c:pt>
                <c:pt idx="3">
                  <c:v>697</c:v>
                </c:pt>
                <c:pt idx="4">
                  <c:v>638</c:v>
                </c:pt>
                <c:pt idx="5">
                  <c:v>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6E-434B-BA2E-027D085BF67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Data_Visits!$T$16</c:f>
              <c:numCache>
                <c:formatCode>0</c:formatCode>
                <c:ptCount val="1"/>
                <c:pt idx="0">
                  <c:v>704.97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E6E-434B-BA2E-027D085BF67A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Data_Visits!$D$1:$I$1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Data_Visits!$M$16:$R$16</c:f>
              <c:numCache>
                <c:formatCode>0</c:formatCode>
                <c:ptCount val="6"/>
                <c:pt idx="0">
                  <c:v>117</c:v>
                </c:pt>
                <c:pt idx="1">
                  <c:v>405</c:v>
                </c:pt>
                <c:pt idx="2">
                  <c:v>422</c:v>
                </c:pt>
                <c:pt idx="3">
                  <c:v>584</c:v>
                </c:pt>
                <c:pt idx="4">
                  <c:v>551</c:v>
                </c:pt>
                <c:pt idx="5">
                  <c:v>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E6E-434B-BA2E-027D085BF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Data_PE!$D$16:$I$16</c:f>
              <c:numCache>
                <c:formatCode>0</c:formatCode>
                <c:ptCount val="6"/>
                <c:pt idx="0">
                  <c:v>38</c:v>
                </c:pt>
                <c:pt idx="1">
                  <c:v>178</c:v>
                </c:pt>
                <c:pt idx="2">
                  <c:v>491</c:v>
                </c:pt>
                <c:pt idx="3">
                  <c:v>375</c:v>
                </c:pt>
                <c:pt idx="4">
                  <c:v>488</c:v>
                </c:pt>
                <c:pt idx="5">
                  <c:v>286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B5-4139-886E-30EA2AD58337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Data_PE!$T$16</c:f>
              <c:numCache>
                <c:formatCode>0</c:formatCode>
                <c:ptCount val="1"/>
                <c:pt idx="0">
                  <c:v>496.91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5B5-4139-886E-30EA2AD58337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Data_PE!$M$16:$R$16</c:f>
              <c:numCache>
                <c:formatCode>0</c:formatCode>
                <c:ptCount val="6"/>
                <c:pt idx="0">
                  <c:v>14</c:v>
                </c:pt>
                <c:pt idx="1">
                  <c:v>92</c:v>
                </c:pt>
                <c:pt idx="2">
                  <c:v>369</c:v>
                </c:pt>
                <c:pt idx="3">
                  <c:v>276</c:v>
                </c:pt>
                <c:pt idx="4">
                  <c:v>388</c:v>
                </c:pt>
                <c:pt idx="5">
                  <c:v>286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B5-4139-886E-30EA2AD583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8F3-47ED-9C9E-4CC9801C075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Data_Membership!$D$16:$I$16</c:f>
              <c:numCache>
                <c:formatCode>0</c:formatCode>
                <c:ptCount val="6"/>
                <c:pt idx="0">
                  <c:v>378</c:v>
                </c:pt>
                <c:pt idx="1">
                  <c:v>353</c:v>
                </c:pt>
                <c:pt idx="2">
                  <c:v>353</c:v>
                </c:pt>
                <c:pt idx="3">
                  <c:v>364</c:v>
                </c:pt>
                <c:pt idx="4">
                  <c:v>400</c:v>
                </c:pt>
                <c:pt idx="5">
                  <c:v>396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8F3-47ED-9C9E-4CC9801C075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Data_Membership!$K$16</c:f>
              <c:numCache>
                <c:formatCode>0</c:formatCode>
                <c:ptCount val="1"/>
                <c:pt idx="0">
                  <c:v>405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8F3-47ED-9C9E-4CC9801C07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Data_Newbs!$D$16:$I$16</c:f>
              <c:numCache>
                <c:formatCode>0</c:formatCode>
                <c:ptCount val="6"/>
                <c:pt idx="0">
                  <c:v>30</c:v>
                </c:pt>
                <c:pt idx="1">
                  <c:v>16</c:v>
                </c:pt>
                <c:pt idx="2">
                  <c:v>59</c:v>
                </c:pt>
                <c:pt idx="3">
                  <c:v>53</c:v>
                </c:pt>
                <c:pt idx="4">
                  <c:v>54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1B-49AC-9F23-33BFF70DC28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Data_Newbs!$T$16</c:f>
              <c:numCache>
                <c:formatCode>0</c:formatCode>
                <c:ptCount val="1"/>
                <c:pt idx="0">
                  <c:v>60.59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11B-49AC-9F23-33BFF70DC28C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Data_Newbs!$M$16:$R$16</c:f>
              <c:numCache>
                <c:formatCode>0</c:formatCode>
                <c:ptCount val="6"/>
                <c:pt idx="0">
                  <c:v>24</c:v>
                </c:pt>
                <c:pt idx="1">
                  <c:v>11</c:v>
                </c:pt>
                <c:pt idx="2">
                  <c:v>43</c:v>
                </c:pt>
                <c:pt idx="3">
                  <c:v>39</c:v>
                </c:pt>
                <c:pt idx="4">
                  <c:v>41</c:v>
                </c:pt>
                <c:pt idx="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1B-49AC-9F23-33BFF70DC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Data_Boat!$D$16:$I$16</c:f>
              <c:numCache>
                <c:formatCode>0</c:formatCode>
                <c:ptCount val="6"/>
                <c:pt idx="0">
                  <c:v>87</c:v>
                </c:pt>
                <c:pt idx="1">
                  <c:v>161</c:v>
                </c:pt>
                <c:pt idx="2">
                  <c:v>145.5</c:v>
                </c:pt>
                <c:pt idx="3">
                  <c:v>73</c:v>
                </c:pt>
                <c:pt idx="4">
                  <c:v>91.5</c:v>
                </c:pt>
                <c:pt idx="5">
                  <c:v>21.5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C6-4861-A0C6-41AFBBADB13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Data_Boat!$T$16</c:f>
              <c:numCache>
                <c:formatCode>0</c:formatCode>
                <c:ptCount val="1"/>
                <c:pt idx="0">
                  <c:v>163.61000000000001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3C6-4861-A0C6-41AFBBADB139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Data_Boat!$M$16:$R$16</c:f>
              <c:numCache>
                <c:formatCode>0</c:formatCode>
                <c:ptCount val="6"/>
                <c:pt idx="0">
                  <c:v>23</c:v>
                </c:pt>
                <c:pt idx="1">
                  <c:v>111</c:v>
                </c:pt>
                <c:pt idx="2">
                  <c:v>106.5</c:v>
                </c:pt>
                <c:pt idx="3">
                  <c:v>66</c:v>
                </c:pt>
                <c:pt idx="4">
                  <c:v>85.5</c:v>
                </c:pt>
                <c:pt idx="5">
                  <c:v>21.5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3C6-4861-A0C6-41AFBBADB1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Data_Misc!$D$16:$I$16</c:f>
              <c:numCache>
                <c:formatCode>0</c:formatCode>
                <c:ptCount val="6"/>
                <c:pt idx="0">
                  <c:v>396.12999999999971</c:v>
                </c:pt>
                <c:pt idx="1">
                  <c:v>281.7999999999999</c:v>
                </c:pt>
                <c:pt idx="2">
                  <c:v>262.13000000000011</c:v>
                </c:pt>
                <c:pt idx="3">
                  <c:v>269.99999999999994</c:v>
                </c:pt>
                <c:pt idx="4">
                  <c:v>181.8</c:v>
                </c:pt>
                <c:pt idx="5">
                  <c:v>68.099999999999994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CC-481D-AA2A-99B3BD0268E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Data_Misc!$T$16</c:f>
              <c:numCache>
                <c:formatCode>0</c:formatCode>
                <c:ptCount val="1"/>
                <c:pt idx="0">
                  <c:v>401.09129999999971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0CC-481D-AA2A-99B3BD0268E5}"/>
            </c:ext>
          </c:extLst>
        </c:ser>
        <c:ser>
          <c:idx val="2"/>
          <c:order val="2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Data_Misc!$M$16:$R$16</c:f>
              <c:numCache>
                <c:formatCode>0</c:formatCode>
                <c:ptCount val="6"/>
                <c:pt idx="0">
                  <c:v>342.32999999999987</c:v>
                </c:pt>
                <c:pt idx="1">
                  <c:v>233.89999999999992</c:v>
                </c:pt>
                <c:pt idx="2">
                  <c:v>209.93000000000004</c:v>
                </c:pt>
                <c:pt idx="3">
                  <c:v>195.59999999999997</c:v>
                </c:pt>
                <c:pt idx="4">
                  <c:v>178.40000000000003</c:v>
                </c:pt>
                <c:pt idx="5">
                  <c:v>68.099999999999994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CC-481D-AA2A-99B3BD0268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Data_Misc!$D$56:$I$56</c:f>
              <c:numCache>
                <c:formatCode>0</c:formatCode>
                <c:ptCount val="6"/>
                <c:pt idx="0">
                  <c:v>550.49</c:v>
                </c:pt>
                <c:pt idx="1">
                  <c:v>531.91</c:v>
                </c:pt>
                <c:pt idx="2">
                  <c:v>537.65000000000009</c:v>
                </c:pt>
                <c:pt idx="3">
                  <c:v>635.5</c:v>
                </c:pt>
                <c:pt idx="4">
                  <c:v>275</c:v>
                </c:pt>
                <c:pt idx="5">
                  <c:v>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05-475F-907C-31B3DD9DF0E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Data_Misc!$T$56</c:f>
              <c:numCache>
                <c:formatCode>0</c:formatCode>
                <c:ptCount val="1"/>
                <c:pt idx="0">
                  <c:v>642.85500000000002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A05-475F-907C-31B3DD9DF0EF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Data_Misc!$M$56:$R$56</c:f>
              <c:numCache>
                <c:formatCode>0</c:formatCode>
                <c:ptCount val="6"/>
                <c:pt idx="0">
                  <c:v>359.17</c:v>
                </c:pt>
                <c:pt idx="1">
                  <c:v>423.65999999999997</c:v>
                </c:pt>
                <c:pt idx="2">
                  <c:v>470.51</c:v>
                </c:pt>
                <c:pt idx="3">
                  <c:v>525.5</c:v>
                </c:pt>
                <c:pt idx="4">
                  <c:v>264</c:v>
                </c:pt>
                <c:pt idx="5">
                  <c:v>301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05-475F-907C-31B3DD9DF0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Data_Misc!$D$36:$I$36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88-40BC-9499-ADF46DBC8DE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Data_Misc!$T$36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788-40BC-9499-ADF46DBC8DE1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Data_Misc!$M$36:$R$36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88-40BC-9499-ADF46DBC8D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Data_Misc!$D$256:$I$256</c:f>
              <c:numCache>
                <c:formatCode>0</c:formatCode>
                <c:ptCount val="6"/>
                <c:pt idx="0">
                  <c:v>36</c:v>
                </c:pt>
                <c:pt idx="1">
                  <c:v>811.25</c:v>
                </c:pt>
                <c:pt idx="2">
                  <c:v>1226.06</c:v>
                </c:pt>
                <c:pt idx="3">
                  <c:v>2358.79</c:v>
                </c:pt>
                <c:pt idx="4">
                  <c:v>1234</c:v>
                </c:pt>
                <c:pt idx="5">
                  <c:v>647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2F-4CB5-8B1D-2F60EE1DBA5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Data_Misc!$T$256</c:f>
              <c:numCache>
                <c:formatCode>0</c:formatCode>
                <c:ptCount val="1"/>
                <c:pt idx="0">
                  <c:v>2383.3779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92F-4CB5-8B1D-2F60EE1DBA5C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Data_Misc!$M$256:$R$256</c:f>
              <c:numCache>
                <c:formatCode>0</c:formatCode>
                <c:ptCount val="6"/>
                <c:pt idx="0">
                  <c:v>4.5</c:v>
                </c:pt>
                <c:pt idx="1">
                  <c:v>572.75</c:v>
                </c:pt>
                <c:pt idx="2">
                  <c:v>757.58</c:v>
                </c:pt>
                <c:pt idx="3">
                  <c:v>1861.04</c:v>
                </c:pt>
                <c:pt idx="4">
                  <c:v>986.75</c:v>
                </c:pt>
                <c:pt idx="5">
                  <c:v>647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2F-4CB5-8B1D-2F60EE1DBA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Data_MT!$D$16:$I$16</c:f>
              <c:numCache>
                <c:formatCode>0</c:formatCode>
                <c:ptCount val="6"/>
                <c:pt idx="0">
                  <c:v>278.63</c:v>
                </c:pt>
                <c:pt idx="1">
                  <c:v>245.75</c:v>
                </c:pt>
                <c:pt idx="2">
                  <c:v>191.6</c:v>
                </c:pt>
                <c:pt idx="3">
                  <c:v>186.1</c:v>
                </c:pt>
                <c:pt idx="4">
                  <c:v>145.91999999999999</c:v>
                </c:pt>
                <c:pt idx="5">
                  <c:v>121.25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FA-4FC6-81B1-9F88646AAF9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Data_MT!$T$16</c:f>
              <c:numCache>
                <c:formatCode>0</c:formatCode>
                <c:ptCount val="1"/>
                <c:pt idx="0">
                  <c:v>282.41629999999998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6FA-4FC6-81B1-9F88646AAF96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Data_MT!$M$16:$R$16</c:f>
              <c:numCache>
                <c:formatCode>0</c:formatCode>
                <c:ptCount val="6"/>
                <c:pt idx="0">
                  <c:v>231.88</c:v>
                </c:pt>
                <c:pt idx="1">
                  <c:v>210.5</c:v>
                </c:pt>
                <c:pt idx="2">
                  <c:v>148.6</c:v>
                </c:pt>
                <c:pt idx="3">
                  <c:v>168</c:v>
                </c:pt>
                <c:pt idx="4">
                  <c:v>113.92</c:v>
                </c:pt>
                <c:pt idx="5">
                  <c:v>121.25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FA-4FC6-81B1-9F88646AAF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Data_Misc!$D$76:$I$76</c:f>
              <c:numCache>
                <c:formatCode>0</c:formatCode>
                <c:ptCount val="6"/>
                <c:pt idx="0">
                  <c:v>398.6</c:v>
                </c:pt>
                <c:pt idx="1">
                  <c:v>604.75</c:v>
                </c:pt>
                <c:pt idx="2">
                  <c:v>1204.07</c:v>
                </c:pt>
                <c:pt idx="3">
                  <c:v>950.25</c:v>
                </c:pt>
                <c:pt idx="4">
                  <c:v>778.74</c:v>
                </c:pt>
                <c:pt idx="5">
                  <c:v>509.25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06-4248-9BB0-CF7CEBCD9D3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Data_Misc!$T$76</c:f>
              <c:numCache>
                <c:formatCode>0</c:formatCode>
                <c:ptCount val="1"/>
                <c:pt idx="0">
                  <c:v>1217.1107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606-4248-9BB0-CF7CEBCD9D33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Data_Misc!$M$76:$R$76</c:f>
              <c:numCache>
                <c:formatCode>0</c:formatCode>
                <c:ptCount val="6"/>
                <c:pt idx="0">
                  <c:v>309.10000000000002</c:v>
                </c:pt>
                <c:pt idx="1">
                  <c:v>485.25</c:v>
                </c:pt>
                <c:pt idx="2">
                  <c:v>1038.9000000000001</c:v>
                </c:pt>
                <c:pt idx="3">
                  <c:v>757</c:v>
                </c:pt>
                <c:pt idx="4">
                  <c:v>617.99</c:v>
                </c:pt>
                <c:pt idx="5">
                  <c:v>509.25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06-4248-9BB0-CF7CEBCD9D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Data_Misc!$D$96:$I$96</c:f>
              <c:numCache>
                <c:formatCode>0</c:formatCode>
                <c:ptCount val="6"/>
                <c:pt idx="0">
                  <c:v>166</c:v>
                </c:pt>
                <c:pt idx="1">
                  <c:v>69.75</c:v>
                </c:pt>
                <c:pt idx="2">
                  <c:v>0.75</c:v>
                </c:pt>
                <c:pt idx="3">
                  <c:v>29</c:v>
                </c:pt>
                <c:pt idx="4">
                  <c:v>99.5</c:v>
                </c:pt>
                <c:pt idx="5">
                  <c:v>97.5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B5-4967-9FE3-ECCD63246C6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Data_Misc!$T$96</c:f>
              <c:numCache>
                <c:formatCode>0</c:formatCode>
                <c:ptCount val="1"/>
                <c:pt idx="0">
                  <c:v>168.66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2BB5-4967-9FE3-ECCD63246C6F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Data_Misc!$M$96:$R$96</c:f>
              <c:numCache>
                <c:formatCode>0</c:formatCode>
                <c:ptCount val="6"/>
                <c:pt idx="0">
                  <c:v>139.5</c:v>
                </c:pt>
                <c:pt idx="1">
                  <c:v>69.75</c:v>
                </c:pt>
                <c:pt idx="2">
                  <c:v>0.75</c:v>
                </c:pt>
                <c:pt idx="3">
                  <c:v>5</c:v>
                </c:pt>
                <c:pt idx="4">
                  <c:v>0</c:v>
                </c:pt>
                <c:pt idx="5">
                  <c:v>97.5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B5-4967-9FE3-ECCD63246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Data_Misc!$D$116:$I$116</c:f>
              <c:numCache>
                <c:formatCode>0</c:formatCode>
                <c:ptCount val="6"/>
                <c:pt idx="0">
                  <c:v>790.75</c:v>
                </c:pt>
                <c:pt idx="1">
                  <c:v>825.25</c:v>
                </c:pt>
                <c:pt idx="2">
                  <c:v>1237.56</c:v>
                </c:pt>
                <c:pt idx="3">
                  <c:v>2386.29</c:v>
                </c:pt>
                <c:pt idx="4">
                  <c:v>1247.25</c:v>
                </c:pt>
                <c:pt idx="5">
                  <c:v>664.5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2B-4859-949A-42DA50927B7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Data_Misc!$T$116</c:f>
              <c:numCache>
                <c:formatCode>0</c:formatCode>
                <c:ptCount val="1"/>
                <c:pt idx="0">
                  <c:v>2411.1529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72B-4859-949A-42DA50927B7D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Data_Misc!$M$116:$R$116</c:f>
              <c:numCache>
                <c:formatCode>0</c:formatCode>
                <c:ptCount val="6"/>
                <c:pt idx="0">
                  <c:v>588.5</c:v>
                </c:pt>
                <c:pt idx="1">
                  <c:v>576.75</c:v>
                </c:pt>
                <c:pt idx="2">
                  <c:v>761.58</c:v>
                </c:pt>
                <c:pt idx="3">
                  <c:v>1873.54</c:v>
                </c:pt>
                <c:pt idx="4">
                  <c:v>1000</c:v>
                </c:pt>
                <c:pt idx="5">
                  <c:v>664.5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72B-4859-949A-42DA50927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Data_Misc!$D$136:$I$136</c:f>
              <c:numCache>
                <c:formatCode>0</c:formatCode>
                <c:ptCount val="6"/>
                <c:pt idx="0">
                  <c:v>0</c:v>
                </c:pt>
                <c:pt idx="1">
                  <c:v>33</c:v>
                </c:pt>
                <c:pt idx="2">
                  <c:v>16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04-49F3-8F42-AB9E1FEA775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Data_Misc!$T$136</c:f>
              <c:numCache>
                <c:formatCode>0</c:formatCode>
                <c:ptCount val="1"/>
                <c:pt idx="0">
                  <c:v>34.33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004-49F3-8F42-AB9E1FEA775B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Data_Misc!$M$136:$R$136</c:f>
              <c:numCache>
                <c:formatCode>0</c:formatCode>
                <c:ptCount val="6"/>
                <c:pt idx="0">
                  <c:v>0</c:v>
                </c:pt>
                <c:pt idx="1">
                  <c:v>33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04-49F3-8F42-AB9E1FEA77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Data_Misc!$D$156:$I$156</c:f>
              <c:numCache>
                <c:formatCode>0</c:formatCode>
                <c:ptCount val="6"/>
                <c:pt idx="0">
                  <c:v>390.59000000000003</c:v>
                </c:pt>
                <c:pt idx="1">
                  <c:v>510.5</c:v>
                </c:pt>
                <c:pt idx="2">
                  <c:v>388.5</c:v>
                </c:pt>
                <c:pt idx="3">
                  <c:v>299.25</c:v>
                </c:pt>
                <c:pt idx="4">
                  <c:v>358</c:v>
                </c:pt>
                <c:pt idx="5">
                  <c:v>521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51-4734-A45F-BEBEF837091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Data_Misc!$T$156</c:f>
              <c:numCache>
                <c:formatCode>0</c:formatCode>
                <c:ptCount val="1"/>
                <c:pt idx="0">
                  <c:v>527.21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051-4734-A45F-BEBEF8370913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Data_Misc!$M$156:$R$156</c:f>
              <c:numCache>
                <c:formatCode>0</c:formatCode>
                <c:ptCount val="6"/>
                <c:pt idx="0">
                  <c:v>319.17</c:v>
                </c:pt>
                <c:pt idx="1">
                  <c:v>287.75</c:v>
                </c:pt>
                <c:pt idx="2">
                  <c:v>336.5</c:v>
                </c:pt>
                <c:pt idx="3">
                  <c:v>234.25</c:v>
                </c:pt>
                <c:pt idx="4">
                  <c:v>153</c:v>
                </c:pt>
                <c:pt idx="5">
                  <c:v>521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51-4734-A45F-BEBEF83709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Data_Misc!$D$196:$I$196</c:f>
              <c:numCache>
                <c:formatCode>0</c:formatCode>
                <c:ptCount val="6"/>
                <c:pt idx="0">
                  <c:v>3.5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16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45-4A96-922F-D1881E80888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Data_Misc!$T$196</c:f>
              <c:numCache>
                <c:formatCode>0</c:formatCode>
                <c:ptCount val="1"/>
                <c:pt idx="0">
                  <c:v>17.16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E45-4A96-922F-D1881E808883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Data_Misc!$M$196:$R$196</c:f>
              <c:numCache>
                <c:formatCode>0</c:formatCode>
                <c:ptCount val="6"/>
                <c:pt idx="0">
                  <c:v>3.5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E45-4A96-922F-D1881E8088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Data_Misc!$D$236:$I$236</c:f>
              <c:numCache>
                <c:formatCode>0</c:formatCode>
                <c:ptCount val="6"/>
                <c:pt idx="0">
                  <c:v>13.33</c:v>
                </c:pt>
                <c:pt idx="1">
                  <c:v>18</c:v>
                </c:pt>
                <c:pt idx="2">
                  <c:v>117.9</c:v>
                </c:pt>
                <c:pt idx="3">
                  <c:v>261.25</c:v>
                </c:pt>
                <c:pt idx="4">
                  <c:v>185.51</c:v>
                </c:pt>
                <c:pt idx="5">
                  <c:v>177.5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FB8-454E-9783-4AFFF96DDE8A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noFill/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439A-4732-894B-DB5BA551D32D}"/>
              </c:ext>
            </c:extLst>
          </c:dPt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Data_Misc!$T$236</c:f>
              <c:numCache>
                <c:formatCode>0</c:formatCode>
                <c:ptCount val="1"/>
                <c:pt idx="0">
                  <c:v>264.86250000000001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FB8-454E-9783-4AFFF96DDE8A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Data_Misc!$M$236:$R$236</c:f>
              <c:numCache>
                <c:formatCode>0</c:formatCode>
                <c:ptCount val="6"/>
                <c:pt idx="0">
                  <c:v>13</c:v>
                </c:pt>
                <c:pt idx="1">
                  <c:v>16</c:v>
                </c:pt>
                <c:pt idx="2">
                  <c:v>101.9</c:v>
                </c:pt>
                <c:pt idx="3">
                  <c:v>216.5</c:v>
                </c:pt>
                <c:pt idx="4">
                  <c:v>169.51</c:v>
                </c:pt>
                <c:pt idx="5">
                  <c:v>177.5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FB8-454E-9783-4AFFF96DDE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Data_Misc!$D$176:$I$176</c:f>
              <c:numCache>
                <c:formatCode>0</c:formatCode>
                <c:ptCount val="6"/>
                <c:pt idx="0">
                  <c:v>96.5</c:v>
                </c:pt>
                <c:pt idx="1">
                  <c:v>178</c:v>
                </c:pt>
                <c:pt idx="2">
                  <c:v>87.5</c:v>
                </c:pt>
                <c:pt idx="3">
                  <c:v>54.5</c:v>
                </c:pt>
                <c:pt idx="4">
                  <c:v>38.75</c:v>
                </c:pt>
                <c:pt idx="5">
                  <c:v>99.5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E8-4E01-B3DD-77D3FFCA1C9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Data_Misc!$T$176</c:f>
              <c:numCache>
                <c:formatCode>0</c:formatCode>
                <c:ptCount val="1"/>
                <c:pt idx="0">
                  <c:v>180.78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1E8-4E01-B3DD-77D3FFCA1C95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Data_Misc!$M$176:$R$176</c:f>
              <c:numCache>
                <c:formatCode>0</c:formatCode>
                <c:ptCount val="6"/>
                <c:pt idx="0">
                  <c:v>69</c:v>
                </c:pt>
                <c:pt idx="1">
                  <c:v>158</c:v>
                </c:pt>
                <c:pt idx="2">
                  <c:v>61</c:v>
                </c:pt>
                <c:pt idx="3">
                  <c:v>48.5</c:v>
                </c:pt>
                <c:pt idx="4">
                  <c:v>29.25</c:v>
                </c:pt>
                <c:pt idx="5">
                  <c:v>99.5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1E8-4E01-B3DD-77D3FFCA1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2C4-4E18-BD9D-ACBD72F264F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Data_Facilities!$D$16:$I$16</c:f>
              <c:numCache>
                <c:formatCode>0</c:formatCode>
                <c:ptCount val="6"/>
                <c:pt idx="0">
                  <c:v>6</c:v>
                </c:pt>
                <c:pt idx="1">
                  <c:v>6</c:v>
                </c:pt>
                <c:pt idx="2">
                  <c:v>5</c:v>
                </c:pt>
                <c:pt idx="3">
                  <c:v>5</c:v>
                </c:pt>
                <c:pt idx="4">
                  <c:v>3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C4-4E18-BD9D-ACBD72F264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C71-46F3-83DF-3FAECC2B2E8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Data_Facilities!$D$36:$I$36</c:f>
              <c:numCache>
                <c:formatCode>0</c:formatCode>
                <c:ptCount val="6"/>
                <c:pt idx="0">
                  <c:v>4</c:v>
                </c:pt>
                <c:pt idx="1">
                  <c:v>1</c:v>
                </c:pt>
                <c:pt idx="2">
                  <c:v>3</c:v>
                </c:pt>
                <c:pt idx="3">
                  <c:v>4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1-46F3-83DF-3FAECC2B2E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Data_Misc!$D$238:$I$238</c:f>
              <c:numCache>
                <c:formatCode>0</c:formatCode>
                <c:ptCount val="6"/>
                <c:pt idx="0">
                  <c:v>4413.45</c:v>
                </c:pt>
                <c:pt idx="1">
                  <c:v>5158.09</c:v>
                </c:pt>
                <c:pt idx="2">
                  <c:v>7243.2000000000007</c:v>
                </c:pt>
                <c:pt idx="3">
                  <c:v>6988.0599999999995</c:v>
                </c:pt>
                <c:pt idx="4">
                  <c:v>7611.16</c:v>
                </c:pt>
                <c:pt idx="5">
                  <c:v>4447.46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68-44E2-80CB-291EDA76EFF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Data_Misc!$T$238</c:f>
              <c:numCache>
                <c:formatCode>0</c:formatCode>
                <c:ptCount val="1"/>
                <c:pt idx="0">
                  <c:v>7688.2716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B668-44E2-80CB-291EDA76EFF5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Data_Misc!$M$238:$R$238</c:f>
              <c:numCache>
                <c:formatCode>0</c:formatCode>
                <c:ptCount val="6"/>
                <c:pt idx="0">
                  <c:v>3151.84</c:v>
                </c:pt>
                <c:pt idx="1">
                  <c:v>3796.53</c:v>
                </c:pt>
                <c:pt idx="2">
                  <c:v>5718.56</c:v>
                </c:pt>
                <c:pt idx="3">
                  <c:v>5596.68</c:v>
                </c:pt>
                <c:pt idx="4">
                  <c:v>6316.36</c:v>
                </c:pt>
                <c:pt idx="5">
                  <c:v>4447.46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8-44E2-80CB-291EDA76EF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EE5-491A-858D-31B6FF4312D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Data_Facilities!$D$96:$I$96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EE5-491A-858D-31B6FF431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5DC-4A44-8CE3-DA67DCC33CFC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Data_Facilities!$D$76:$I$76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DC-4A44-8CE3-DA67DCC33C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0E3-458C-B3A9-FB5D17C71C1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Data_Facilities!$D$56:$I$56</c:f>
              <c:numCache>
                <c:formatCode>0</c:formatCode>
                <c:ptCount val="6"/>
                <c:pt idx="0">
                  <c:v>12</c:v>
                </c:pt>
                <c:pt idx="1">
                  <c:v>4</c:v>
                </c:pt>
                <c:pt idx="2">
                  <c:v>4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0E3-458C-B3A9-FB5D17C71C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Data_Misc!$D$276:$I$276</c:f>
              <c:numCache>
                <c:formatCode>0</c:formatCode>
                <c:ptCount val="6"/>
                <c:pt idx="0">
                  <c:v>29</c:v>
                </c:pt>
                <c:pt idx="1">
                  <c:v>16</c:v>
                </c:pt>
                <c:pt idx="2">
                  <c:v>31</c:v>
                </c:pt>
                <c:pt idx="3">
                  <c:v>32</c:v>
                </c:pt>
                <c:pt idx="4">
                  <c:v>21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7-4DA0-B56F-505F25F7BC71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Data_Misc!$M$276:$R$276</c:f>
              <c:numCache>
                <c:formatCode>0</c:formatCode>
                <c:ptCount val="6"/>
                <c:pt idx="0">
                  <c:v>0</c:v>
                </c:pt>
                <c:pt idx="1">
                  <c:v>5</c:v>
                </c:pt>
                <c:pt idx="2">
                  <c:v>16</c:v>
                </c:pt>
                <c:pt idx="3">
                  <c:v>19</c:v>
                </c:pt>
                <c:pt idx="4">
                  <c:v>9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17-4DA0-B56F-505F25F7BC71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Data_Newbs!$T$16</c:f>
              <c:numCache>
                <c:formatCode>0</c:formatCode>
                <c:ptCount val="1"/>
                <c:pt idx="0">
                  <c:v>60.59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17-4DA0-B56F-505F25F7B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Membership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6190577493134"/>
          <c:y val="0.10898894048500347"/>
          <c:w val="0.80159803611466451"/>
          <c:h val="0.8067478744644098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4F1-44D5-B71C-4BB576B929B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Data_Membership!$D$1:$I$1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Data_Membership!$D$17:$I$17</c:f>
              <c:numCache>
                <c:formatCode>0</c:formatCode>
                <c:ptCount val="6"/>
                <c:pt idx="0">
                  <c:v>270</c:v>
                </c:pt>
                <c:pt idx="1">
                  <c:v>240</c:v>
                </c:pt>
                <c:pt idx="2">
                  <c:v>232</c:v>
                </c:pt>
                <c:pt idx="3">
                  <c:v>230</c:v>
                </c:pt>
                <c:pt idx="4">
                  <c:v>226</c:v>
                </c:pt>
                <c:pt idx="5">
                  <c:v>216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F1-44D5-B71C-4BB576B929B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val>
            <c:numRef>
              <c:f>Data_Membership!$K$17</c:f>
              <c:numCache>
                <c:formatCode>0</c:formatCode>
                <c:ptCount val="1"/>
                <c:pt idx="0">
                  <c:v>273.7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4F1-44D5-B71C-4BB576B929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Members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Data_Newbs!$D$17:$I$17</c:f>
              <c:numCache>
                <c:formatCode>0</c:formatCode>
                <c:ptCount val="6"/>
                <c:pt idx="0">
                  <c:v>13</c:v>
                </c:pt>
                <c:pt idx="1">
                  <c:v>11</c:v>
                </c:pt>
                <c:pt idx="2">
                  <c:v>22</c:v>
                </c:pt>
                <c:pt idx="3">
                  <c:v>20</c:v>
                </c:pt>
                <c:pt idx="4">
                  <c:v>9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16-4E13-B88B-07EABB9CF35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Data_Newbs!$T$17</c:f>
              <c:numCache>
                <c:formatCode>0</c:formatCode>
                <c:ptCount val="1"/>
                <c:pt idx="0">
                  <c:v>33.32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F16-4E13-B88B-07EABB9CF350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Data_Newbs!$D$1:$I$1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Data_Newbs!$M$17:$R$17</c:f>
              <c:numCache>
                <c:formatCode>0</c:formatCode>
                <c:ptCount val="6"/>
                <c:pt idx="0">
                  <c:v>13</c:v>
                </c:pt>
                <c:pt idx="1">
                  <c:v>6</c:v>
                </c:pt>
                <c:pt idx="2">
                  <c:v>19</c:v>
                </c:pt>
                <c:pt idx="3">
                  <c:v>15</c:v>
                </c:pt>
                <c:pt idx="4">
                  <c:v>9</c:v>
                </c:pt>
                <c:pt idx="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16-4E13-B88B-07EABB9CF3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Vessel Safety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Data_VSC_Boat!$D$17:$I$17</c:f>
              <c:numCache>
                <c:formatCode>0</c:formatCode>
                <c:ptCount val="6"/>
                <c:pt idx="0">
                  <c:v>355</c:v>
                </c:pt>
                <c:pt idx="1">
                  <c:v>294</c:v>
                </c:pt>
                <c:pt idx="2">
                  <c:v>267</c:v>
                </c:pt>
                <c:pt idx="3">
                  <c:v>248</c:v>
                </c:pt>
                <c:pt idx="4">
                  <c:v>245</c:v>
                </c:pt>
                <c:pt idx="5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37-45C6-9820-625EEDFADEE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Data_VSC_Boat!$T$17</c:f>
              <c:numCache>
                <c:formatCode>0</c:formatCode>
                <c:ptCount val="1"/>
                <c:pt idx="0">
                  <c:v>359.55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137-45C6-9820-625EEDFADEED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Data_VSC_Boat!$M$17:$R$17</c:f>
              <c:numCache>
                <c:formatCode>0</c:formatCode>
                <c:ptCount val="6"/>
                <c:pt idx="0">
                  <c:v>308</c:v>
                </c:pt>
                <c:pt idx="1">
                  <c:v>255</c:v>
                </c:pt>
                <c:pt idx="2">
                  <c:v>229</c:v>
                </c:pt>
                <c:pt idx="3">
                  <c:v>222</c:v>
                </c:pt>
                <c:pt idx="4">
                  <c:v>236</c:v>
                </c:pt>
                <c:pt idx="5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137-45C6-9820-625EEDFADE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Paddlecraft Checks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79798606904906122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Data_VSC_Paddlecraft!$D$17:$I$17</c:f>
              <c:numCache>
                <c:formatCode>0</c:formatCode>
                <c:ptCount val="6"/>
                <c:pt idx="0">
                  <c:v>2</c:v>
                </c:pt>
                <c:pt idx="1">
                  <c:v>23</c:v>
                </c:pt>
                <c:pt idx="2">
                  <c:v>45</c:v>
                </c:pt>
                <c:pt idx="3">
                  <c:v>27</c:v>
                </c:pt>
                <c:pt idx="4">
                  <c:v>30</c:v>
                </c:pt>
                <c:pt idx="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0C-44E2-A4B6-582BC2B47541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Data_VSC_Paddlecraft!$T$17</c:f>
              <c:numCache>
                <c:formatCode>0</c:formatCode>
                <c:ptCount val="1"/>
                <c:pt idx="0">
                  <c:v>46.45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50C-44E2-A4B6-582BC2B47541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Data_VSC_Paddlecraft!$D$1:$I$1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Data_VSC_Paddlecraft!$M$17:$R$17</c:f>
              <c:numCache>
                <c:formatCode>0</c:formatCode>
                <c:ptCount val="6"/>
                <c:pt idx="0">
                  <c:v>0</c:v>
                </c:pt>
                <c:pt idx="1">
                  <c:v>18</c:v>
                </c:pt>
                <c:pt idx="2">
                  <c:v>39</c:v>
                </c:pt>
                <c:pt idx="3">
                  <c:v>15</c:v>
                </c:pt>
                <c:pt idx="4">
                  <c:v>26</c:v>
                </c:pt>
                <c:pt idx="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0C-44E2-A4B6-582BC2B475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RBS Visits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Data_Visits!$D$17:$I$17</c:f>
              <c:numCache>
                <c:formatCode>0</c:formatCode>
                <c:ptCount val="6"/>
                <c:pt idx="0">
                  <c:v>779</c:v>
                </c:pt>
                <c:pt idx="1">
                  <c:v>532</c:v>
                </c:pt>
                <c:pt idx="2">
                  <c:v>462</c:v>
                </c:pt>
                <c:pt idx="3">
                  <c:v>504</c:v>
                </c:pt>
                <c:pt idx="4">
                  <c:v>667</c:v>
                </c:pt>
                <c:pt idx="5">
                  <c:v>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87-4A3B-9A2D-E8B2959EA0D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Data_Visits!$T$17</c:f>
              <c:numCache>
                <c:formatCode>0</c:formatCode>
                <c:ptCount val="1"/>
                <c:pt idx="0">
                  <c:v>787.79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387-4A3B-9A2D-E8B2959EA0DD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Data_Visits!$M$17:$R$17</c:f>
              <c:numCache>
                <c:formatCode>0</c:formatCode>
                <c:ptCount val="6"/>
                <c:pt idx="0">
                  <c:v>689</c:v>
                </c:pt>
                <c:pt idx="1">
                  <c:v>492</c:v>
                </c:pt>
                <c:pt idx="2">
                  <c:v>368</c:v>
                </c:pt>
                <c:pt idx="3">
                  <c:v>422</c:v>
                </c:pt>
                <c:pt idx="4">
                  <c:v>556</c:v>
                </c:pt>
                <c:pt idx="5">
                  <c:v>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87-4A3B-9A2D-E8B2959EA0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Education Graduates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57218594209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Data_PE!$D$17:$I$17</c:f>
              <c:numCache>
                <c:formatCode>0</c:formatCode>
                <c:ptCount val="6"/>
                <c:pt idx="0">
                  <c:v>141</c:v>
                </c:pt>
                <c:pt idx="1">
                  <c:v>570</c:v>
                </c:pt>
                <c:pt idx="2">
                  <c:v>1550</c:v>
                </c:pt>
                <c:pt idx="3">
                  <c:v>1384</c:v>
                </c:pt>
                <c:pt idx="4">
                  <c:v>327</c:v>
                </c:pt>
                <c:pt idx="5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F3-4693-9F24-64C1B501F9E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Data_PE!$T$17</c:f>
              <c:numCache>
                <c:formatCode>0</c:formatCode>
                <c:ptCount val="1"/>
                <c:pt idx="0">
                  <c:v>1566.5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FF3-4693-9F24-64C1B501F9ED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Data_PE!$D$1:$I$1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Data_PE!$M$17:$R$17</c:f>
              <c:numCache>
                <c:formatCode>0</c:formatCode>
                <c:ptCount val="6"/>
                <c:pt idx="0">
                  <c:v>118</c:v>
                </c:pt>
                <c:pt idx="1">
                  <c:v>434</c:v>
                </c:pt>
                <c:pt idx="2">
                  <c:v>1440</c:v>
                </c:pt>
                <c:pt idx="3">
                  <c:v>1059</c:v>
                </c:pt>
                <c:pt idx="4">
                  <c:v>311</c:v>
                </c:pt>
                <c:pt idx="5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F3-4693-9F24-64C1B501F9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4">
        <a:lumMod val="40000"/>
        <a:lumOff val="6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Surface Patrol Hours Underway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154732261031469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Data_Boat!$D$17:$I$17</c:f>
              <c:numCache>
                <c:formatCode>0</c:formatCode>
                <c:ptCount val="6"/>
                <c:pt idx="0">
                  <c:v>111.32</c:v>
                </c:pt>
                <c:pt idx="1">
                  <c:v>223.15</c:v>
                </c:pt>
                <c:pt idx="2">
                  <c:v>169.63</c:v>
                </c:pt>
                <c:pt idx="3">
                  <c:v>105.94999999999999</c:v>
                </c:pt>
                <c:pt idx="4">
                  <c:v>177.37</c:v>
                </c:pt>
                <c:pt idx="5">
                  <c:v>74.89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DA-40F7-A371-5F5A4C05C54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Data_Boat!$T$17</c:f>
              <c:numCache>
                <c:formatCode>0</c:formatCode>
                <c:ptCount val="1"/>
                <c:pt idx="0">
                  <c:v>226.38150000000002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0DA-40F7-A371-5F5A4C05C54C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Data_Boat!$D$1:$I$1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Data_Boat!$M$17:$R$17</c:f>
              <c:numCache>
                <c:formatCode>0</c:formatCode>
                <c:ptCount val="6"/>
                <c:pt idx="0">
                  <c:v>111.32</c:v>
                </c:pt>
                <c:pt idx="1">
                  <c:v>210.15</c:v>
                </c:pt>
                <c:pt idx="2">
                  <c:v>169.63</c:v>
                </c:pt>
                <c:pt idx="3">
                  <c:v>99.449999999999989</c:v>
                </c:pt>
                <c:pt idx="4">
                  <c:v>177.37</c:v>
                </c:pt>
                <c:pt idx="5">
                  <c:v>74.89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0DA-40F7-A371-5F5A4C05C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Patrol Hours Airborne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6906320768"/>
          <c:y val="0.11255019404625706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5">
                <a:lumMod val="20000"/>
                <a:lumOff val="80000"/>
              </a:scheme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Data_Misc!$D$17:$I$17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33-410B-9C00-F03352732DB0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Data_Misc!$T$17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5733-410B-9C00-F03352732DB0}"/>
            </c:ext>
          </c:extLst>
        </c:ser>
        <c:ser>
          <c:idx val="2"/>
          <c:order val="2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733-410B-9C00-F03352732DB0}"/>
              </c:ext>
            </c:extLst>
          </c:dPt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Data_Misc!$M$17:$R$17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733-410B-9C00-F03352732D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chemeClr val="accent5">
        <a:lumMod val="20000"/>
        <a:lumOff val="80000"/>
      </a:scheme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Marine Safety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Data_Misc!$D$57:$I$57</c:f>
              <c:numCache>
                <c:formatCode>0</c:formatCode>
                <c:ptCount val="6"/>
                <c:pt idx="0">
                  <c:v>174.68</c:v>
                </c:pt>
                <c:pt idx="1">
                  <c:v>184.7</c:v>
                </c:pt>
                <c:pt idx="2">
                  <c:v>242.05</c:v>
                </c:pt>
                <c:pt idx="3">
                  <c:v>496.8</c:v>
                </c:pt>
                <c:pt idx="4">
                  <c:v>312.2</c:v>
                </c:pt>
                <c:pt idx="5">
                  <c:v>77.300000000000011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FD-4744-9EAB-5E612B67BEF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Data_Misc!$T$57</c:f>
              <c:numCache>
                <c:formatCode>0</c:formatCode>
                <c:ptCount val="1"/>
                <c:pt idx="0">
                  <c:v>502.76800000000003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6FD-4744-9EAB-5E612B67BEFF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Data_Misc!$M$57:$R$57</c:f>
              <c:numCache>
                <c:formatCode>0</c:formatCode>
                <c:ptCount val="6"/>
                <c:pt idx="0">
                  <c:v>88.679999999999993</c:v>
                </c:pt>
                <c:pt idx="1">
                  <c:v>157.69999999999999</c:v>
                </c:pt>
                <c:pt idx="2">
                  <c:v>211.3</c:v>
                </c:pt>
                <c:pt idx="3">
                  <c:v>420.15</c:v>
                </c:pt>
                <c:pt idx="4">
                  <c:v>180.20000000000002</c:v>
                </c:pt>
                <c:pt idx="5">
                  <c:v>77.300000000000011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6FD-4744-9EAB-5E612B67B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Navaids Examined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Data_Misc!$D$37:$I$37</c:f>
              <c:numCache>
                <c:formatCode>0</c:formatCode>
                <c:ptCount val="6"/>
                <c:pt idx="0">
                  <c:v>0</c:v>
                </c:pt>
                <c:pt idx="1">
                  <c:v>3</c:v>
                </c:pt>
                <c:pt idx="2">
                  <c:v>0</c:v>
                </c:pt>
                <c:pt idx="3">
                  <c:v>37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90-499B-BB9B-67FF2D6D18DB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Data_Misc!$T$37</c:f>
              <c:numCache>
                <c:formatCode>0</c:formatCode>
                <c:ptCount val="1"/>
                <c:pt idx="0">
                  <c:v>38.369999999999997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190-499B-BB9B-67FF2D6D18DB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Data_Misc!$M$37:$R$37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37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90-499B-BB9B-67FF2D6D1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Radio</a:t>
            </a:r>
            <a:r>
              <a:rPr lang="en-US" baseline="0"/>
              <a:t> Watchstanding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Data_Misc!$D$257:$I$257</c:f>
              <c:numCache>
                <c:formatCode>0</c:formatCode>
                <c:ptCount val="6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EE-48F7-845E-CE569E4FC5A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Data_Misc!$T$257</c:f>
              <c:numCache>
                <c:formatCode>0</c:formatCode>
                <c:ptCount val="1"/>
                <c:pt idx="0">
                  <c:v>4.03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6EE-48F7-845E-CE569E4FC5A3}"/>
            </c:ext>
          </c:extLst>
        </c:ser>
        <c:ser>
          <c:idx val="2"/>
          <c:order val="2"/>
          <c:spPr>
            <a:solidFill>
              <a:srgbClr val="FF99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Data_Misc!$D$241:$I$241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Data_Misc!$M$257:$R$257</c:f>
              <c:numCache>
                <c:formatCode>0</c:formatCode>
                <c:ptCount val="6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EE-48F7-845E-CE569E4FC5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Member Training Hours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19201049649"/>
          <c:w val="0.80866970576046415"/>
          <c:h val="0.8031867502007156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Data_MT!$D$17:$I$17</c:f>
              <c:numCache>
                <c:formatCode>0</c:formatCode>
                <c:ptCount val="6"/>
                <c:pt idx="0">
                  <c:v>244.44</c:v>
                </c:pt>
                <c:pt idx="1">
                  <c:v>264.55</c:v>
                </c:pt>
                <c:pt idx="2">
                  <c:v>252.76999999999998</c:v>
                </c:pt>
                <c:pt idx="3">
                  <c:v>309.41999999999996</c:v>
                </c:pt>
                <c:pt idx="4">
                  <c:v>347.5</c:v>
                </c:pt>
                <c:pt idx="5">
                  <c:v>120.3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5E-4BBA-82EA-6686AE1D9D9A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Data_MT!$T$17</c:f>
              <c:numCache>
                <c:formatCode>0</c:formatCode>
                <c:ptCount val="1"/>
                <c:pt idx="0">
                  <c:v>351.97500000000002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425E-4BBA-82EA-6686AE1D9D9A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Data_MT!$D$1:$I$1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Data_MT!$M$17:$R$17</c:f>
              <c:numCache>
                <c:formatCode>0</c:formatCode>
                <c:ptCount val="6"/>
                <c:pt idx="0">
                  <c:v>168.37</c:v>
                </c:pt>
                <c:pt idx="1">
                  <c:v>199.55</c:v>
                </c:pt>
                <c:pt idx="2">
                  <c:v>188.8</c:v>
                </c:pt>
                <c:pt idx="3">
                  <c:v>253.41999999999996</c:v>
                </c:pt>
                <c:pt idx="4">
                  <c:v>311.5</c:v>
                </c:pt>
                <c:pt idx="5">
                  <c:v>120.3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25E-4BBA-82EA-6686AE1D9D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FF99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Public Affairs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79441849008120347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99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Data_Misc!$D$77:$I$77</c:f>
              <c:numCache>
                <c:formatCode>0</c:formatCode>
                <c:ptCount val="6"/>
                <c:pt idx="0">
                  <c:v>402.1</c:v>
                </c:pt>
                <c:pt idx="1">
                  <c:v>789.2</c:v>
                </c:pt>
                <c:pt idx="2">
                  <c:v>755.4</c:v>
                </c:pt>
                <c:pt idx="3">
                  <c:v>906.48</c:v>
                </c:pt>
                <c:pt idx="4">
                  <c:v>1041.0999999999999</c:v>
                </c:pt>
                <c:pt idx="5">
                  <c:v>424.58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BB-4049-AF6B-C0C78D5092B5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Data_Misc!$T$77</c:f>
              <c:numCache>
                <c:formatCode>0</c:formatCode>
                <c:ptCount val="1"/>
                <c:pt idx="0">
                  <c:v>1052.511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E4BB-4049-AF6B-C0C78D5092B5}"/>
            </c:ext>
          </c:extLst>
        </c:ser>
        <c:ser>
          <c:idx val="2"/>
          <c:order val="2"/>
          <c:spPr>
            <a:solidFill>
              <a:srgbClr val="FF33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Data_Misc!$M$77:$R$77</c:f>
              <c:numCache>
                <c:formatCode>0</c:formatCode>
                <c:ptCount val="6"/>
                <c:pt idx="0">
                  <c:v>284.60000000000002</c:v>
                </c:pt>
                <c:pt idx="1">
                  <c:v>748.45</c:v>
                </c:pt>
                <c:pt idx="2">
                  <c:v>665.4</c:v>
                </c:pt>
                <c:pt idx="3">
                  <c:v>708.89999999999986</c:v>
                </c:pt>
                <c:pt idx="4">
                  <c:v>955.85</c:v>
                </c:pt>
                <c:pt idx="5">
                  <c:v>424.58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4BB-4049-AF6B-C0C78D509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Admin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866970576046415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Data_Misc!$D$97:$I$97</c:f>
              <c:numCache>
                <c:formatCode>0</c:formatCode>
                <c:ptCount val="6"/>
                <c:pt idx="0">
                  <c:v>169.45</c:v>
                </c:pt>
                <c:pt idx="1">
                  <c:v>61.849999999999994</c:v>
                </c:pt>
                <c:pt idx="2">
                  <c:v>411.63</c:v>
                </c:pt>
                <c:pt idx="3">
                  <c:v>283.64999999999998</c:v>
                </c:pt>
                <c:pt idx="4">
                  <c:v>39.299999999999997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13-4997-8E58-BD2B4C0B4713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Data_Misc!$T$97</c:f>
              <c:numCache>
                <c:formatCode>0</c:formatCode>
                <c:ptCount val="1"/>
                <c:pt idx="0">
                  <c:v>416.74630000000002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6D13-4997-8E58-BD2B4C0B4713}"/>
            </c:ext>
          </c:extLst>
        </c:ser>
        <c:ser>
          <c:idx val="2"/>
          <c:order val="2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Data_Misc!$M$97:$R$97</c:f>
              <c:numCache>
                <c:formatCode>0</c:formatCode>
                <c:ptCount val="6"/>
                <c:pt idx="0">
                  <c:v>142.64999999999998</c:v>
                </c:pt>
                <c:pt idx="1">
                  <c:v>47.449999999999996</c:v>
                </c:pt>
                <c:pt idx="2">
                  <c:v>332.33</c:v>
                </c:pt>
                <c:pt idx="3">
                  <c:v>226.64999999999998</c:v>
                </c:pt>
                <c:pt idx="4">
                  <c:v>32.5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13-4997-8E58-BD2B4C0B47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CG Ops Support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ysClr val="window" lastClr="FFFFFF">
                <a:lumMod val="85000"/>
              </a:sys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Data_Misc!$D$117:$I$117</c:f>
              <c:numCache>
                <c:formatCode>0</c:formatCode>
                <c:ptCount val="6"/>
                <c:pt idx="0">
                  <c:v>671.45</c:v>
                </c:pt>
                <c:pt idx="1">
                  <c:v>394</c:v>
                </c:pt>
                <c:pt idx="2">
                  <c:v>58.75</c:v>
                </c:pt>
                <c:pt idx="3">
                  <c:v>2.5</c:v>
                </c:pt>
                <c:pt idx="4">
                  <c:v>427.75</c:v>
                </c:pt>
                <c:pt idx="5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17-40E7-B496-41243A4EDD6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Data_Misc!$T$117</c:f>
              <c:numCache>
                <c:formatCode>0</c:formatCode>
                <c:ptCount val="1"/>
                <c:pt idx="0">
                  <c:v>679.16450000000009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C917-40E7-B496-41243A4EDD69}"/>
            </c:ext>
          </c:extLst>
        </c:ser>
        <c:ser>
          <c:idx val="2"/>
          <c:order val="2"/>
          <c:spPr>
            <a:solidFill>
              <a:srgbClr val="00206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Data_Misc!$D$101:$I$101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Data_Misc!$M$117:$R$117</c:f>
              <c:numCache>
                <c:formatCode>0</c:formatCode>
                <c:ptCount val="6"/>
                <c:pt idx="0">
                  <c:v>532.45000000000005</c:v>
                </c:pt>
                <c:pt idx="1">
                  <c:v>365.5</c:v>
                </c:pt>
                <c:pt idx="2">
                  <c:v>47.75</c:v>
                </c:pt>
                <c:pt idx="3">
                  <c:v>2.5</c:v>
                </c:pt>
                <c:pt idx="4">
                  <c:v>351.75</c:v>
                </c:pt>
                <c:pt idx="5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17-40E7-B496-41243A4EDD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ysClr val="window" lastClr="FFFFFF">
        <a:lumMod val="85000"/>
      </a:sys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Clergy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Data_Misc!$D$137:$I$137</c:f>
              <c:numCache>
                <c:formatCode>0</c:formatCode>
                <c:ptCount val="6"/>
                <c:pt idx="0">
                  <c:v>118</c:v>
                </c:pt>
                <c:pt idx="1">
                  <c:v>34.5</c:v>
                </c:pt>
                <c:pt idx="2">
                  <c:v>512</c:v>
                </c:pt>
                <c:pt idx="3">
                  <c:v>608.5</c:v>
                </c:pt>
                <c:pt idx="4">
                  <c:v>246.10000000000002</c:v>
                </c:pt>
                <c:pt idx="5">
                  <c:v>106.5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ED-4AB9-9A90-8F53EA395876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Data_Misc!$T$137</c:f>
              <c:numCache>
                <c:formatCode>0</c:formatCode>
                <c:ptCount val="1"/>
                <c:pt idx="0">
                  <c:v>615.58500000000004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75ED-4AB9-9A90-8F53EA395876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Data_Misc!$M$137:$R$137</c:f>
              <c:numCache>
                <c:formatCode>0</c:formatCode>
                <c:ptCount val="6"/>
                <c:pt idx="0">
                  <c:v>86</c:v>
                </c:pt>
                <c:pt idx="1">
                  <c:v>34.5</c:v>
                </c:pt>
                <c:pt idx="2">
                  <c:v>430</c:v>
                </c:pt>
                <c:pt idx="3">
                  <c:v>467</c:v>
                </c:pt>
                <c:pt idx="4">
                  <c:v>147.10000000000002</c:v>
                </c:pt>
                <c:pt idx="5">
                  <c:v>106.5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ED-4AB9-9A90-8F53EA395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6CD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Culinary Assistance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1913866533823"/>
          <c:y val="0.1057222680255515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4B18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Data_Misc!$D$157:$I$157</c:f>
              <c:numCache>
                <c:formatCode>0</c:formatCode>
                <c:ptCount val="6"/>
                <c:pt idx="0">
                  <c:v>2141.5</c:v>
                </c:pt>
                <c:pt idx="1">
                  <c:v>4469.25</c:v>
                </c:pt>
                <c:pt idx="2">
                  <c:v>4100.5</c:v>
                </c:pt>
                <c:pt idx="3">
                  <c:v>1776</c:v>
                </c:pt>
                <c:pt idx="4">
                  <c:v>1292.5</c:v>
                </c:pt>
                <c:pt idx="5">
                  <c:v>19.5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15-4007-B6AB-0AD500FBFE62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Data_Misc!$T$157</c:f>
              <c:numCache>
                <c:formatCode>0</c:formatCode>
                <c:ptCount val="1"/>
                <c:pt idx="0">
                  <c:v>4514.9425000000001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115-4007-B6AB-0AD500FBFE62}"/>
            </c:ext>
          </c:extLst>
        </c:ser>
        <c:ser>
          <c:idx val="2"/>
          <c:order val="2"/>
          <c:spPr>
            <a:solidFill>
              <a:srgbClr val="C55A1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Data_Misc!$D$141:$I$141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Data_Misc!$M$157:$R$157</c:f>
              <c:numCache>
                <c:formatCode>0</c:formatCode>
                <c:ptCount val="6"/>
                <c:pt idx="0">
                  <c:v>945</c:v>
                </c:pt>
                <c:pt idx="1">
                  <c:v>2737.75</c:v>
                </c:pt>
                <c:pt idx="2">
                  <c:v>3558.5</c:v>
                </c:pt>
                <c:pt idx="3">
                  <c:v>1510.5</c:v>
                </c:pt>
                <c:pt idx="4">
                  <c:v>1279.5</c:v>
                </c:pt>
                <c:pt idx="5">
                  <c:v>19.5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15-4007-B6AB-0AD500FBFE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ED7D31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Interpreter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C66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Data_Misc!$D$197:$I$197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2A-4AEC-94CF-BE5FEDBC1E5D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Data_Misc!$T$197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022A-4AEC-94CF-BE5FEDBC1E5D}"/>
            </c:ext>
          </c:extLst>
        </c:ser>
        <c:ser>
          <c:idx val="2"/>
          <c:order val="2"/>
          <c:spPr>
            <a:solidFill>
              <a:srgbClr val="7030A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Data_Misc!$D$181:$I$181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Data_Misc!$M$197:$R$197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2A-4AEC-94CF-BE5FEDBC1E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USCG Recruiting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79798606904906122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Data_Misc!$D$217:$I$217</c:f>
              <c:numCache>
                <c:formatCode>0</c:formatCode>
                <c:ptCount val="6"/>
                <c:pt idx="0">
                  <c:v>2.5</c:v>
                </c:pt>
                <c:pt idx="1">
                  <c:v>8.25</c:v>
                </c:pt>
                <c:pt idx="2">
                  <c:v>31</c:v>
                </c:pt>
                <c:pt idx="3">
                  <c:v>15</c:v>
                </c:pt>
                <c:pt idx="4">
                  <c:v>15.17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95-41E1-9EBC-51CEAABEEA9F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Data_Misc!$T$217</c:f>
              <c:numCache>
                <c:formatCode>0</c:formatCode>
                <c:ptCount val="1"/>
                <c:pt idx="0">
                  <c:v>32.31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A595-41E1-9EBC-51CEAABEEA9F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Data_Misc!$D$201:$I$201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Data_Misc!$M$217:$R$217</c:f>
              <c:numCache>
                <c:formatCode>0</c:formatCode>
                <c:ptCount val="6"/>
                <c:pt idx="0">
                  <c:v>0</c:v>
                </c:pt>
                <c:pt idx="1">
                  <c:v>2.25</c:v>
                </c:pt>
                <c:pt idx="2">
                  <c:v>11</c:v>
                </c:pt>
                <c:pt idx="3">
                  <c:v>9</c:v>
                </c:pt>
                <c:pt idx="4">
                  <c:v>13.17</c:v>
                </c:pt>
                <c:pt idx="5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95-41E1-9EBC-51CEAABEEA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Healthcare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154478819823327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Data_Misc!$D$177:$I$177</c:f>
              <c:numCache>
                <c:formatCode>0</c:formatCode>
                <c:ptCount val="6"/>
                <c:pt idx="0">
                  <c:v>0</c:v>
                </c:pt>
                <c:pt idx="1">
                  <c:v>8.5</c:v>
                </c:pt>
                <c:pt idx="2">
                  <c:v>91.5</c:v>
                </c:pt>
                <c:pt idx="3">
                  <c:v>213</c:v>
                </c:pt>
                <c:pt idx="4">
                  <c:v>234.1</c:v>
                </c:pt>
                <c:pt idx="5">
                  <c:v>33.25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AB-46D5-8994-BF7DFDFFC3E9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  <c:extLst xmlns:c15="http://schemas.microsoft.com/office/drawing/2012/chart"/>
            </c:numRef>
          </c:cat>
          <c:val>
            <c:numRef>
              <c:f>Data_Misc!$T$177</c:f>
              <c:numCache>
                <c:formatCode>0</c:formatCode>
                <c:ptCount val="1"/>
                <c:pt idx="0">
                  <c:v>237.441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F0AB-46D5-8994-BF7DFDFFC3E9}"/>
            </c:ext>
          </c:extLst>
        </c:ser>
        <c:ser>
          <c:idx val="2"/>
          <c:order val="2"/>
          <c:spPr>
            <a:solidFill>
              <a:srgbClr val="C0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Data_Misc!$D$121:$I$121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Data_Misc!$M$177:$R$177</c:f>
              <c:numCache>
                <c:formatCode>0</c:formatCode>
                <c:ptCount val="6"/>
                <c:pt idx="0">
                  <c:v>0</c:v>
                </c:pt>
                <c:pt idx="1">
                  <c:v>8.5</c:v>
                </c:pt>
                <c:pt idx="2">
                  <c:v>89.5</c:v>
                </c:pt>
                <c:pt idx="3">
                  <c:v>144.5</c:v>
                </c:pt>
                <c:pt idx="4">
                  <c:v>194.6</c:v>
                </c:pt>
                <c:pt idx="5">
                  <c:v>33.25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0AB-46D5-8994-BF7DFDFFC3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CC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Aircraft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F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1CB-43AB-B147-2812030079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Data_Facilities!$D$1:$I$1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Data_Facilities!$D$17:$I$17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CB-43AB-B147-2812030079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Boat</a:t>
            </a:r>
            <a:r>
              <a:rPr lang="en-US" baseline="0"/>
              <a:t>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70C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755-4425-A084-BDC5B498E90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Data_Facilities!$D$21:$I$21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Data_Facilities!$D$37:$I$37</c:f>
              <c:numCache>
                <c:formatCode>0</c:formatCode>
                <c:ptCount val="6"/>
                <c:pt idx="0">
                  <c:v>15</c:v>
                </c:pt>
                <c:pt idx="1">
                  <c:v>9</c:v>
                </c:pt>
                <c:pt idx="2">
                  <c:v>9</c:v>
                </c:pt>
                <c:pt idx="3">
                  <c:v>5</c:v>
                </c:pt>
                <c:pt idx="4">
                  <c:v>9</c:v>
                </c:pt>
                <c:pt idx="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55-4425-A084-BDC5B498E9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Auxiliary</a:t>
            </a:r>
            <a:r>
              <a:rPr lang="en-US" baseline="0"/>
              <a:t> Recruiting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588015692262997"/>
          <c:w val="0.80154732261031469"/>
          <c:h val="0.799856785288582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C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Data_Misc!$D$237:$I$237</c:f>
              <c:numCache>
                <c:formatCode>0</c:formatCode>
                <c:ptCount val="6"/>
                <c:pt idx="0">
                  <c:v>28.5</c:v>
                </c:pt>
                <c:pt idx="1">
                  <c:v>201.75</c:v>
                </c:pt>
                <c:pt idx="2">
                  <c:v>263.95</c:v>
                </c:pt>
                <c:pt idx="3">
                  <c:v>206.92</c:v>
                </c:pt>
                <c:pt idx="4">
                  <c:v>192</c:v>
                </c:pt>
                <c:pt idx="5">
                  <c:v>96.25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57-4000-8305-ADEBBC6E8B1C}"/>
            </c:ext>
          </c:extLst>
        </c:ser>
        <c:ser>
          <c:idx val="1"/>
          <c:order val="1"/>
          <c:spPr>
            <a:noFill/>
            <a:ln>
              <a:noFill/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Data_Misc!$T$237</c:f>
              <c:numCache>
                <c:formatCode>0</c:formatCode>
                <c:ptCount val="1"/>
                <c:pt idx="0">
                  <c:v>267.58949999999999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D657-4000-8305-ADEBBC6E8B1C}"/>
            </c:ext>
          </c:extLst>
        </c:ser>
        <c:ser>
          <c:idx val="2"/>
          <c:order val="2"/>
          <c:spPr>
            <a:solidFill>
              <a:srgbClr val="EBE60C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Data_Misc!$D$221:$I$221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Data_Misc!$M$237:$R$237</c:f>
              <c:numCache>
                <c:formatCode>0</c:formatCode>
                <c:ptCount val="6"/>
                <c:pt idx="0">
                  <c:v>9.5</c:v>
                </c:pt>
                <c:pt idx="1">
                  <c:v>85.75</c:v>
                </c:pt>
                <c:pt idx="2">
                  <c:v>183</c:v>
                </c:pt>
                <c:pt idx="3">
                  <c:v>136.41999999999999</c:v>
                </c:pt>
                <c:pt idx="4">
                  <c:v>142</c:v>
                </c:pt>
                <c:pt idx="5">
                  <c:v>96.25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57-4000-8305-ADEBBC6E8B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CFF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Paddle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8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38-464A-A0BA-0B6D9B049EE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Data_Facilities!$D$81:$I$81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Data_Facilities!$D$97:$I$97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</c:v>
                </c:pt>
                <c:pt idx="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638-464A-A0BA-0B6D9B049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60000"/>
        <a:lumOff val="4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PWC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70AD47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D2B-479E-97E3-A927553579C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Data_Facilities!$D$61:$I$61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Data_Facilities!$D$77:$I$77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2B-479E-97E3-A927553579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70AD47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Radio Facilities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255022152138534"/>
          <c:w val="0.80866970576046415"/>
          <c:h val="0.803186960797912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5"/>
            <c:invertIfNegative val="0"/>
            <c:bubble3D val="0"/>
            <c:spPr>
              <a:solidFill>
                <a:srgbClr val="C000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D52-4CB3-95C0-E94372CB570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Data_Facilities!$D$41:$I$41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Data_Facilities!$D$57:$I$57</c:f>
              <c:numCache>
                <c:formatCode>0</c:formatCode>
                <c:ptCount val="6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52-4CB3-95C0-E94372CB57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cat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1"/>
        <c:lblAlgn val="ctr"/>
        <c:lblOffset val="100"/>
        <c:noMultiLvlLbl val="0"/>
      </c:cat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FFC000">
        <a:lumMod val="40000"/>
        <a:lumOff val="6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Voluntary Disenrollments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10210693738096"/>
          <c:y val="0.11999097067994707"/>
          <c:w val="0.80866970576046415"/>
          <c:h val="0.7902716086771205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5B9BD5">
                <a:lumMod val="20000"/>
                <a:lumOff val="8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Data_Misc!$D$277:$I$277</c:f>
              <c:numCache>
                <c:formatCode>0</c:formatCode>
                <c:ptCount val="6"/>
                <c:pt idx="0">
                  <c:v>25</c:v>
                </c:pt>
                <c:pt idx="1">
                  <c:v>32</c:v>
                </c:pt>
                <c:pt idx="2">
                  <c:v>19</c:v>
                </c:pt>
                <c:pt idx="3">
                  <c:v>11</c:v>
                </c:pt>
                <c:pt idx="4">
                  <c:v>17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5D-4450-A62A-31A78EC00D16}"/>
            </c:ext>
          </c:extLst>
        </c:ser>
        <c:ser>
          <c:idx val="2"/>
          <c:order val="1"/>
          <c:spPr>
            <a:solidFill>
              <a:srgbClr val="5B9BD5">
                <a:lumMod val="60000"/>
                <a:lumOff val="4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Data_Misc!$D$261:$I$261</c:f>
              <c:numCache>
                <c:formatCode>General</c:formatCode>
                <c:ptCount val="6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</c:numCache>
            </c:numRef>
          </c:cat>
          <c:val>
            <c:numRef>
              <c:f>Data_Misc!$M$277:$R$277</c:f>
              <c:numCache>
                <c:formatCode>0</c:formatCode>
                <c:ptCount val="6"/>
                <c:pt idx="0">
                  <c:v>7</c:v>
                </c:pt>
                <c:pt idx="1">
                  <c:v>8</c:v>
                </c:pt>
                <c:pt idx="2">
                  <c:v>7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5D-4450-A62A-31A78EC00D16}"/>
            </c:ext>
          </c:extLst>
        </c:ser>
        <c:ser>
          <c:idx val="1"/>
          <c:order val="2"/>
          <c:tx>
            <c:v>Series2</c:v>
          </c:tx>
          <c:spPr>
            <a:noFill/>
            <a:ln>
              <a:noFill/>
            </a:ln>
            <a:effectLst/>
          </c:spPr>
          <c:invertIfNegative val="0"/>
          <c:val>
            <c:numRef>
              <c:f>Data_Newbs!$T$17</c:f>
              <c:numCache>
                <c:formatCode>0</c:formatCode>
                <c:ptCount val="1"/>
                <c:pt idx="0">
                  <c:v>33.32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65D-4450-A62A-31A78EC00D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08115976"/>
        <c:axId val="408114408"/>
        <c:extLst/>
      </c:barChart>
      <c:dateAx>
        <c:axId val="408115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4408"/>
        <c:crosses val="autoZero"/>
        <c:auto val="0"/>
        <c:lblOffset val="100"/>
        <c:baseTimeUnit val="days"/>
      </c:dateAx>
      <c:valAx>
        <c:axId val="40811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115976"/>
        <c:crosses val="autoZero"/>
        <c:crossBetween val="between"/>
      </c:valAx>
      <c:spPr>
        <a:solidFill>
          <a:schemeClr val="bg1"/>
        </a:solidFill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solidFill>
      <a:srgbClr val="5B9BD5">
        <a:lumMod val="20000"/>
        <a:lumOff val="80000"/>
      </a:srgbClr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5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4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3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image" Target="../media/image1.png"/><Relationship Id="rId28" Type="http://schemas.openxmlformats.org/officeDocument/2006/relationships/chart" Target="../charts/chart27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6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13" Type="http://schemas.openxmlformats.org/officeDocument/2006/relationships/chart" Target="../charts/chart40.xml"/><Relationship Id="rId18" Type="http://schemas.openxmlformats.org/officeDocument/2006/relationships/chart" Target="../charts/chart45.xml"/><Relationship Id="rId26" Type="http://schemas.openxmlformats.org/officeDocument/2006/relationships/chart" Target="../charts/chart52.xml"/><Relationship Id="rId3" Type="http://schemas.openxmlformats.org/officeDocument/2006/relationships/chart" Target="../charts/chart30.xml"/><Relationship Id="rId21" Type="http://schemas.openxmlformats.org/officeDocument/2006/relationships/chart" Target="../charts/chart48.xml"/><Relationship Id="rId7" Type="http://schemas.openxmlformats.org/officeDocument/2006/relationships/chart" Target="../charts/chart34.xml"/><Relationship Id="rId12" Type="http://schemas.openxmlformats.org/officeDocument/2006/relationships/chart" Target="../charts/chart39.xml"/><Relationship Id="rId17" Type="http://schemas.openxmlformats.org/officeDocument/2006/relationships/chart" Target="../charts/chart44.xml"/><Relationship Id="rId25" Type="http://schemas.openxmlformats.org/officeDocument/2006/relationships/chart" Target="../charts/chart51.xml"/><Relationship Id="rId2" Type="http://schemas.openxmlformats.org/officeDocument/2006/relationships/chart" Target="../charts/chart29.xml"/><Relationship Id="rId16" Type="http://schemas.openxmlformats.org/officeDocument/2006/relationships/chart" Target="../charts/chart43.xml"/><Relationship Id="rId20" Type="http://schemas.openxmlformats.org/officeDocument/2006/relationships/chart" Target="../charts/chart47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11" Type="http://schemas.openxmlformats.org/officeDocument/2006/relationships/chart" Target="../charts/chart38.xml"/><Relationship Id="rId24" Type="http://schemas.openxmlformats.org/officeDocument/2006/relationships/chart" Target="../charts/chart50.xml"/><Relationship Id="rId5" Type="http://schemas.openxmlformats.org/officeDocument/2006/relationships/chart" Target="../charts/chart32.xml"/><Relationship Id="rId15" Type="http://schemas.openxmlformats.org/officeDocument/2006/relationships/chart" Target="../charts/chart42.xml"/><Relationship Id="rId23" Type="http://schemas.openxmlformats.org/officeDocument/2006/relationships/chart" Target="../charts/chart49.xml"/><Relationship Id="rId28" Type="http://schemas.openxmlformats.org/officeDocument/2006/relationships/chart" Target="../charts/chart54.xml"/><Relationship Id="rId10" Type="http://schemas.openxmlformats.org/officeDocument/2006/relationships/chart" Target="../charts/chart37.xml"/><Relationship Id="rId19" Type="http://schemas.openxmlformats.org/officeDocument/2006/relationships/chart" Target="../charts/chart46.xml"/><Relationship Id="rId4" Type="http://schemas.openxmlformats.org/officeDocument/2006/relationships/chart" Target="../charts/chart31.xml"/><Relationship Id="rId9" Type="http://schemas.openxmlformats.org/officeDocument/2006/relationships/chart" Target="../charts/chart36.xml"/><Relationship Id="rId14" Type="http://schemas.openxmlformats.org/officeDocument/2006/relationships/chart" Target="../charts/chart41.xml"/><Relationship Id="rId22" Type="http://schemas.openxmlformats.org/officeDocument/2006/relationships/image" Target="../media/image1.png"/><Relationship Id="rId27" Type="http://schemas.openxmlformats.org/officeDocument/2006/relationships/chart" Target="../charts/chart53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1.xml"/><Relationship Id="rId13" Type="http://schemas.openxmlformats.org/officeDocument/2006/relationships/chart" Target="../charts/chart66.xml"/><Relationship Id="rId18" Type="http://schemas.openxmlformats.org/officeDocument/2006/relationships/chart" Target="../charts/chart71.xml"/><Relationship Id="rId26" Type="http://schemas.openxmlformats.org/officeDocument/2006/relationships/chart" Target="../charts/chart79.xml"/><Relationship Id="rId3" Type="http://schemas.openxmlformats.org/officeDocument/2006/relationships/image" Target="../media/image1.png"/><Relationship Id="rId21" Type="http://schemas.openxmlformats.org/officeDocument/2006/relationships/chart" Target="../charts/chart74.xml"/><Relationship Id="rId7" Type="http://schemas.openxmlformats.org/officeDocument/2006/relationships/chart" Target="../charts/chart60.xml"/><Relationship Id="rId12" Type="http://schemas.openxmlformats.org/officeDocument/2006/relationships/chart" Target="../charts/chart65.xml"/><Relationship Id="rId17" Type="http://schemas.openxmlformats.org/officeDocument/2006/relationships/chart" Target="../charts/chart70.xml"/><Relationship Id="rId25" Type="http://schemas.openxmlformats.org/officeDocument/2006/relationships/chart" Target="../charts/chart78.xml"/><Relationship Id="rId2" Type="http://schemas.openxmlformats.org/officeDocument/2006/relationships/chart" Target="../charts/chart56.xml"/><Relationship Id="rId16" Type="http://schemas.openxmlformats.org/officeDocument/2006/relationships/chart" Target="../charts/chart69.xml"/><Relationship Id="rId20" Type="http://schemas.openxmlformats.org/officeDocument/2006/relationships/chart" Target="../charts/chart73.xml"/><Relationship Id="rId1" Type="http://schemas.openxmlformats.org/officeDocument/2006/relationships/chart" Target="../charts/chart55.xml"/><Relationship Id="rId6" Type="http://schemas.openxmlformats.org/officeDocument/2006/relationships/chart" Target="../charts/chart59.xml"/><Relationship Id="rId11" Type="http://schemas.openxmlformats.org/officeDocument/2006/relationships/chart" Target="../charts/chart64.xml"/><Relationship Id="rId24" Type="http://schemas.openxmlformats.org/officeDocument/2006/relationships/chart" Target="../charts/chart77.xml"/><Relationship Id="rId5" Type="http://schemas.openxmlformats.org/officeDocument/2006/relationships/chart" Target="../charts/chart58.xml"/><Relationship Id="rId15" Type="http://schemas.openxmlformats.org/officeDocument/2006/relationships/chart" Target="../charts/chart68.xml"/><Relationship Id="rId23" Type="http://schemas.openxmlformats.org/officeDocument/2006/relationships/chart" Target="../charts/chart76.xml"/><Relationship Id="rId28" Type="http://schemas.openxmlformats.org/officeDocument/2006/relationships/chart" Target="../charts/chart81.xml"/><Relationship Id="rId10" Type="http://schemas.openxmlformats.org/officeDocument/2006/relationships/chart" Target="../charts/chart63.xml"/><Relationship Id="rId19" Type="http://schemas.openxmlformats.org/officeDocument/2006/relationships/chart" Target="../charts/chart72.xml"/><Relationship Id="rId4" Type="http://schemas.openxmlformats.org/officeDocument/2006/relationships/chart" Target="../charts/chart57.xml"/><Relationship Id="rId9" Type="http://schemas.openxmlformats.org/officeDocument/2006/relationships/chart" Target="../charts/chart62.xml"/><Relationship Id="rId14" Type="http://schemas.openxmlformats.org/officeDocument/2006/relationships/chart" Target="../charts/chart67.xml"/><Relationship Id="rId22" Type="http://schemas.openxmlformats.org/officeDocument/2006/relationships/chart" Target="../charts/chart75.xml"/><Relationship Id="rId27" Type="http://schemas.openxmlformats.org/officeDocument/2006/relationships/chart" Target="../charts/chart80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9.xml"/><Relationship Id="rId13" Type="http://schemas.openxmlformats.org/officeDocument/2006/relationships/chart" Target="../charts/chart94.xml"/><Relationship Id="rId18" Type="http://schemas.openxmlformats.org/officeDocument/2006/relationships/chart" Target="../charts/chart99.xml"/><Relationship Id="rId26" Type="http://schemas.openxmlformats.org/officeDocument/2006/relationships/chart" Target="../charts/chart106.xml"/><Relationship Id="rId3" Type="http://schemas.openxmlformats.org/officeDocument/2006/relationships/chart" Target="../charts/chart84.xml"/><Relationship Id="rId21" Type="http://schemas.openxmlformats.org/officeDocument/2006/relationships/chart" Target="../charts/chart102.xml"/><Relationship Id="rId7" Type="http://schemas.openxmlformats.org/officeDocument/2006/relationships/chart" Target="../charts/chart88.xml"/><Relationship Id="rId12" Type="http://schemas.openxmlformats.org/officeDocument/2006/relationships/chart" Target="../charts/chart93.xml"/><Relationship Id="rId17" Type="http://schemas.openxmlformats.org/officeDocument/2006/relationships/chart" Target="../charts/chart98.xml"/><Relationship Id="rId25" Type="http://schemas.openxmlformats.org/officeDocument/2006/relationships/chart" Target="../charts/chart105.xml"/><Relationship Id="rId2" Type="http://schemas.openxmlformats.org/officeDocument/2006/relationships/chart" Target="../charts/chart83.xml"/><Relationship Id="rId16" Type="http://schemas.openxmlformats.org/officeDocument/2006/relationships/chart" Target="../charts/chart97.xml"/><Relationship Id="rId20" Type="http://schemas.openxmlformats.org/officeDocument/2006/relationships/chart" Target="../charts/chart101.xml"/><Relationship Id="rId1" Type="http://schemas.openxmlformats.org/officeDocument/2006/relationships/chart" Target="../charts/chart82.xml"/><Relationship Id="rId6" Type="http://schemas.openxmlformats.org/officeDocument/2006/relationships/chart" Target="../charts/chart87.xml"/><Relationship Id="rId11" Type="http://schemas.openxmlformats.org/officeDocument/2006/relationships/chart" Target="../charts/chart92.xml"/><Relationship Id="rId24" Type="http://schemas.openxmlformats.org/officeDocument/2006/relationships/chart" Target="../charts/chart104.xml"/><Relationship Id="rId5" Type="http://schemas.openxmlformats.org/officeDocument/2006/relationships/chart" Target="../charts/chart86.xml"/><Relationship Id="rId15" Type="http://schemas.openxmlformats.org/officeDocument/2006/relationships/chart" Target="../charts/chart96.xml"/><Relationship Id="rId23" Type="http://schemas.openxmlformats.org/officeDocument/2006/relationships/image" Target="../media/image1.png"/><Relationship Id="rId28" Type="http://schemas.openxmlformats.org/officeDocument/2006/relationships/chart" Target="../charts/chart108.xml"/><Relationship Id="rId10" Type="http://schemas.openxmlformats.org/officeDocument/2006/relationships/chart" Target="../charts/chart91.xml"/><Relationship Id="rId19" Type="http://schemas.openxmlformats.org/officeDocument/2006/relationships/chart" Target="../charts/chart100.xml"/><Relationship Id="rId4" Type="http://schemas.openxmlformats.org/officeDocument/2006/relationships/chart" Target="../charts/chart85.xml"/><Relationship Id="rId9" Type="http://schemas.openxmlformats.org/officeDocument/2006/relationships/chart" Target="../charts/chart90.xml"/><Relationship Id="rId14" Type="http://schemas.openxmlformats.org/officeDocument/2006/relationships/chart" Target="../charts/chart95.xml"/><Relationship Id="rId22" Type="http://schemas.openxmlformats.org/officeDocument/2006/relationships/chart" Target="../charts/chart103.xml"/><Relationship Id="rId27" Type="http://schemas.openxmlformats.org/officeDocument/2006/relationships/chart" Target="../charts/chart107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5.xml"/><Relationship Id="rId13" Type="http://schemas.openxmlformats.org/officeDocument/2006/relationships/chart" Target="../charts/chart120.xml"/><Relationship Id="rId18" Type="http://schemas.openxmlformats.org/officeDocument/2006/relationships/chart" Target="../charts/chart125.xml"/><Relationship Id="rId26" Type="http://schemas.openxmlformats.org/officeDocument/2006/relationships/chart" Target="../charts/chart133.xml"/><Relationship Id="rId3" Type="http://schemas.openxmlformats.org/officeDocument/2006/relationships/image" Target="../media/image1.png"/><Relationship Id="rId21" Type="http://schemas.openxmlformats.org/officeDocument/2006/relationships/chart" Target="../charts/chart128.xml"/><Relationship Id="rId7" Type="http://schemas.openxmlformats.org/officeDocument/2006/relationships/chart" Target="../charts/chart114.xml"/><Relationship Id="rId12" Type="http://schemas.openxmlformats.org/officeDocument/2006/relationships/chart" Target="../charts/chart119.xml"/><Relationship Id="rId17" Type="http://schemas.openxmlformats.org/officeDocument/2006/relationships/chart" Target="../charts/chart124.xml"/><Relationship Id="rId25" Type="http://schemas.openxmlformats.org/officeDocument/2006/relationships/chart" Target="../charts/chart132.xml"/><Relationship Id="rId2" Type="http://schemas.openxmlformats.org/officeDocument/2006/relationships/chart" Target="../charts/chart110.xml"/><Relationship Id="rId16" Type="http://schemas.openxmlformats.org/officeDocument/2006/relationships/chart" Target="../charts/chart123.xml"/><Relationship Id="rId20" Type="http://schemas.openxmlformats.org/officeDocument/2006/relationships/chart" Target="../charts/chart127.xml"/><Relationship Id="rId1" Type="http://schemas.openxmlformats.org/officeDocument/2006/relationships/chart" Target="../charts/chart109.xml"/><Relationship Id="rId6" Type="http://schemas.openxmlformats.org/officeDocument/2006/relationships/chart" Target="../charts/chart113.xml"/><Relationship Id="rId11" Type="http://schemas.openxmlformats.org/officeDocument/2006/relationships/chart" Target="../charts/chart118.xml"/><Relationship Id="rId24" Type="http://schemas.openxmlformats.org/officeDocument/2006/relationships/chart" Target="../charts/chart131.xml"/><Relationship Id="rId5" Type="http://schemas.openxmlformats.org/officeDocument/2006/relationships/chart" Target="../charts/chart112.xml"/><Relationship Id="rId15" Type="http://schemas.openxmlformats.org/officeDocument/2006/relationships/chart" Target="../charts/chart122.xml"/><Relationship Id="rId23" Type="http://schemas.openxmlformats.org/officeDocument/2006/relationships/chart" Target="../charts/chart130.xml"/><Relationship Id="rId28" Type="http://schemas.openxmlformats.org/officeDocument/2006/relationships/chart" Target="../charts/chart135.xml"/><Relationship Id="rId10" Type="http://schemas.openxmlformats.org/officeDocument/2006/relationships/chart" Target="../charts/chart117.xml"/><Relationship Id="rId19" Type="http://schemas.openxmlformats.org/officeDocument/2006/relationships/chart" Target="../charts/chart126.xml"/><Relationship Id="rId4" Type="http://schemas.openxmlformats.org/officeDocument/2006/relationships/chart" Target="../charts/chart111.xml"/><Relationship Id="rId9" Type="http://schemas.openxmlformats.org/officeDocument/2006/relationships/chart" Target="../charts/chart116.xml"/><Relationship Id="rId14" Type="http://schemas.openxmlformats.org/officeDocument/2006/relationships/chart" Target="../charts/chart121.xml"/><Relationship Id="rId22" Type="http://schemas.openxmlformats.org/officeDocument/2006/relationships/chart" Target="../charts/chart129.xml"/><Relationship Id="rId27" Type="http://schemas.openxmlformats.org/officeDocument/2006/relationships/chart" Target="../charts/chart134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2.xml"/><Relationship Id="rId13" Type="http://schemas.openxmlformats.org/officeDocument/2006/relationships/chart" Target="../charts/chart147.xml"/><Relationship Id="rId18" Type="http://schemas.openxmlformats.org/officeDocument/2006/relationships/chart" Target="../charts/chart152.xml"/><Relationship Id="rId26" Type="http://schemas.openxmlformats.org/officeDocument/2006/relationships/chart" Target="../charts/chart160.xml"/><Relationship Id="rId3" Type="http://schemas.openxmlformats.org/officeDocument/2006/relationships/image" Target="../media/image1.png"/><Relationship Id="rId21" Type="http://schemas.openxmlformats.org/officeDocument/2006/relationships/chart" Target="../charts/chart155.xml"/><Relationship Id="rId7" Type="http://schemas.openxmlformats.org/officeDocument/2006/relationships/chart" Target="../charts/chart141.xml"/><Relationship Id="rId12" Type="http://schemas.openxmlformats.org/officeDocument/2006/relationships/chart" Target="../charts/chart146.xml"/><Relationship Id="rId17" Type="http://schemas.openxmlformats.org/officeDocument/2006/relationships/chart" Target="../charts/chart151.xml"/><Relationship Id="rId25" Type="http://schemas.openxmlformats.org/officeDocument/2006/relationships/chart" Target="../charts/chart159.xml"/><Relationship Id="rId2" Type="http://schemas.openxmlformats.org/officeDocument/2006/relationships/chart" Target="../charts/chart137.xml"/><Relationship Id="rId16" Type="http://schemas.openxmlformats.org/officeDocument/2006/relationships/chart" Target="../charts/chart150.xml"/><Relationship Id="rId20" Type="http://schemas.openxmlformats.org/officeDocument/2006/relationships/chart" Target="../charts/chart154.xml"/><Relationship Id="rId1" Type="http://schemas.openxmlformats.org/officeDocument/2006/relationships/chart" Target="../charts/chart136.xml"/><Relationship Id="rId6" Type="http://schemas.openxmlformats.org/officeDocument/2006/relationships/chart" Target="../charts/chart140.xml"/><Relationship Id="rId11" Type="http://schemas.openxmlformats.org/officeDocument/2006/relationships/chart" Target="../charts/chart145.xml"/><Relationship Id="rId24" Type="http://schemas.openxmlformats.org/officeDocument/2006/relationships/chart" Target="../charts/chart158.xml"/><Relationship Id="rId5" Type="http://schemas.openxmlformats.org/officeDocument/2006/relationships/chart" Target="../charts/chart139.xml"/><Relationship Id="rId15" Type="http://schemas.openxmlformats.org/officeDocument/2006/relationships/chart" Target="../charts/chart149.xml"/><Relationship Id="rId23" Type="http://schemas.openxmlformats.org/officeDocument/2006/relationships/chart" Target="../charts/chart157.xml"/><Relationship Id="rId28" Type="http://schemas.openxmlformats.org/officeDocument/2006/relationships/chart" Target="../charts/chart162.xml"/><Relationship Id="rId10" Type="http://schemas.openxmlformats.org/officeDocument/2006/relationships/chart" Target="../charts/chart144.xml"/><Relationship Id="rId19" Type="http://schemas.openxmlformats.org/officeDocument/2006/relationships/chart" Target="../charts/chart153.xml"/><Relationship Id="rId4" Type="http://schemas.openxmlformats.org/officeDocument/2006/relationships/chart" Target="../charts/chart138.xml"/><Relationship Id="rId9" Type="http://schemas.openxmlformats.org/officeDocument/2006/relationships/chart" Target="../charts/chart143.xml"/><Relationship Id="rId14" Type="http://schemas.openxmlformats.org/officeDocument/2006/relationships/chart" Target="../charts/chart148.xml"/><Relationship Id="rId22" Type="http://schemas.openxmlformats.org/officeDocument/2006/relationships/chart" Target="../charts/chart156.xml"/><Relationship Id="rId27" Type="http://schemas.openxmlformats.org/officeDocument/2006/relationships/chart" Target="../charts/chart161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0.xml"/><Relationship Id="rId13" Type="http://schemas.openxmlformats.org/officeDocument/2006/relationships/chart" Target="../charts/chart175.xml"/><Relationship Id="rId18" Type="http://schemas.openxmlformats.org/officeDocument/2006/relationships/chart" Target="../charts/chart180.xml"/><Relationship Id="rId26" Type="http://schemas.openxmlformats.org/officeDocument/2006/relationships/chart" Target="../charts/chart187.xml"/><Relationship Id="rId3" Type="http://schemas.openxmlformats.org/officeDocument/2006/relationships/chart" Target="../charts/chart165.xml"/><Relationship Id="rId21" Type="http://schemas.openxmlformats.org/officeDocument/2006/relationships/chart" Target="../charts/chart183.xml"/><Relationship Id="rId7" Type="http://schemas.openxmlformats.org/officeDocument/2006/relationships/chart" Target="../charts/chart169.xml"/><Relationship Id="rId12" Type="http://schemas.openxmlformats.org/officeDocument/2006/relationships/chart" Target="../charts/chart174.xml"/><Relationship Id="rId17" Type="http://schemas.openxmlformats.org/officeDocument/2006/relationships/chart" Target="../charts/chart179.xml"/><Relationship Id="rId25" Type="http://schemas.openxmlformats.org/officeDocument/2006/relationships/chart" Target="../charts/chart186.xml"/><Relationship Id="rId2" Type="http://schemas.openxmlformats.org/officeDocument/2006/relationships/chart" Target="../charts/chart164.xml"/><Relationship Id="rId16" Type="http://schemas.openxmlformats.org/officeDocument/2006/relationships/chart" Target="../charts/chart178.xml"/><Relationship Id="rId20" Type="http://schemas.openxmlformats.org/officeDocument/2006/relationships/chart" Target="../charts/chart182.xml"/><Relationship Id="rId1" Type="http://schemas.openxmlformats.org/officeDocument/2006/relationships/chart" Target="../charts/chart163.xml"/><Relationship Id="rId6" Type="http://schemas.openxmlformats.org/officeDocument/2006/relationships/chart" Target="../charts/chart168.xml"/><Relationship Id="rId11" Type="http://schemas.openxmlformats.org/officeDocument/2006/relationships/chart" Target="../charts/chart173.xml"/><Relationship Id="rId24" Type="http://schemas.openxmlformats.org/officeDocument/2006/relationships/chart" Target="../charts/chart185.xml"/><Relationship Id="rId5" Type="http://schemas.openxmlformats.org/officeDocument/2006/relationships/chart" Target="../charts/chart167.xml"/><Relationship Id="rId15" Type="http://schemas.openxmlformats.org/officeDocument/2006/relationships/chart" Target="../charts/chart177.xml"/><Relationship Id="rId23" Type="http://schemas.openxmlformats.org/officeDocument/2006/relationships/chart" Target="../charts/chart184.xml"/><Relationship Id="rId28" Type="http://schemas.openxmlformats.org/officeDocument/2006/relationships/chart" Target="../charts/chart189.xml"/><Relationship Id="rId10" Type="http://schemas.openxmlformats.org/officeDocument/2006/relationships/chart" Target="../charts/chart172.xml"/><Relationship Id="rId19" Type="http://schemas.openxmlformats.org/officeDocument/2006/relationships/chart" Target="../charts/chart181.xml"/><Relationship Id="rId4" Type="http://schemas.openxmlformats.org/officeDocument/2006/relationships/chart" Target="../charts/chart166.xml"/><Relationship Id="rId9" Type="http://schemas.openxmlformats.org/officeDocument/2006/relationships/chart" Target="../charts/chart171.xml"/><Relationship Id="rId14" Type="http://schemas.openxmlformats.org/officeDocument/2006/relationships/chart" Target="../charts/chart176.xml"/><Relationship Id="rId22" Type="http://schemas.openxmlformats.org/officeDocument/2006/relationships/image" Target="../media/image1.png"/><Relationship Id="rId27" Type="http://schemas.openxmlformats.org/officeDocument/2006/relationships/chart" Target="../charts/chart188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7.xml"/><Relationship Id="rId13" Type="http://schemas.openxmlformats.org/officeDocument/2006/relationships/chart" Target="../charts/chart201.xml"/><Relationship Id="rId18" Type="http://schemas.openxmlformats.org/officeDocument/2006/relationships/chart" Target="../charts/chart206.xml"/><Relationship Id="rId26" Type="http://schemas.openxmlformats.org/officeDocument/2006/relationships/chart" Target="../charts/chart214.xml"/><Relationship Id="rId3" Type="http://schemas.openxmlformats.org/officeDocument/2006/relationships/chart" Target="../charts/chart192.xml"/><Relationship Id="rId21" Type="http://schemas.openxmlformats.org/officeDocument/2006/relationships/chart" Target="../charts/chart209.xml"/><Relationship Id="rId7" Type="http://schemas.openxmlformats.org/officeDocument/2006/relationships/chart" Target="../charts/chart196.xml"/><Relationship Id="rId12" Type="http://schemas.openxmlformats.org/officeDocument/2006/relationships/image" Target="../media/image1.png"/><Relationship Id="rId17" Type="http://schemas.openxmlformats.org/officeDocument/2006/relationships/chart" Target="../charts/chart205.xml"/><Relationship Id="rId25" Type="http://schemas.openxmlformats.org/officeDocument/2006/relationships/chart" Target="../charts/chart213.xml"/><Relationship Id="rId2" Type="http://schemas.openxmlformats.org/officeDocument/2006/relationships/chart" Target="../charts/chart191.xml"/><Relationship Id="rId16" Type="http://schemas.openxmlformats.org/officeDocument/2006/relationships/chart" Target="../charts/chart204.xml"/><Relationship Id="rId20" Type="http://schemas.openxmlformats.org/officeDocument/2006/relationships/chart" Target="../charts/chart208.xml"/><Relationship Id="rId1" Type="http://schemas.openxmlformats.org/officeDocument/2006/relationships/chart" Target="../charts/chart190.xml"/><Relationship Id="rId6" Type="http://schemas.openxmlformats.org/officeDocument/2006/relationships/chart" Target="../charts/chart195.xml"/><Relationship Id="rId11" Type="http://schemas.openxmlformats.org/officeDocument/2006/relationships/chart" Target="../charts/chart200.xml"/><Relationship Id="rId24" Type="http://schemas.openxmlformats.org/officeDocument/2006/relationships/chart" Target="../charts/chart212.xml"/><Relationship Id="rId5" Type="http://schemas.openxmlformats.org/officeDocument/2006/relationships/chart" Target="../charts/chart194.xml"/><Relationship Id="rId15" Type="http://schemas.openxmlformats.org/officeDocument/2006/relationships/chart" Target="../charts/chart203.xml"/><Relationship Id="rId23" Type="http://schemas.openxmlformats.org/officeDocument/2006/relationships/chart" Target="../charts/chart211.xml"/><Relationship Id="rId28" Type="http://schemas.openxmlformats.org/officeDocument/2006/relationships/chart" Target="../charts/chart216.xml"/><Relationship Id="rId10" Type="http://schemas.openxmlformats.org/officeDocument/2006/relationships/chart" Target="../charts/chart199.xml"/><Relationship Id="rId19" Type="http://schemas.openxmlformats.org/officeDocument/2006/relationships/chart" Target="../charts/chart207.xml"/><Relationship Id="rId4" Type="http://schemas.openxmlformats.org/officeDocument/2006/relationships/chart" Target="../charts/chart193.xml"/><Relationship Id="rId9" Type="http://schemas.openxmlformats.org/officeDocument/2006/relationships/chart" Target="../charts/chart198.xml"/><Relationship Id="rId14" Type="http://schemas.openxmlformats.org/officeDocument/2006/relationships/chart" Target="../charts/chart202.xml"/><Relationship Id="rId22" Type="http://schemas.openxmlformats.org/officeDocument/2006/relationships/chart" Target="../charts/chart210.xml"/><Relationship Id="rId27" Type="http://schemas.openxmlformats.org/officeDocument/2006/relationships/chart" Target="../charts/chart215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24.xml"/><Relationship Id="rId13" Type="http://schemas.openxmlformats.org/officeDocument/2006/relationships/chart" Target="../charts/chart229.xml"/><Relationship Id="rId18" Type="http://schemas.openxmlformats.org/officeDocument/2006/relationships/chart" Target="../charts/chart234.xml"/><Relationship Id="rId26" Type="http://schemas.openxmlformats.org/officeDocument/2006/relationships/chart" Target="../charts/chart241.xml"/><Relationship Id="rId3" Type="http://schemas.openxmlformats.org/officeDocument/2006/relationships/chart" Target="../charts/chart219.xml"/><Relationship Id="rId21" Type="http://schemas.openxmlformats.org/officeDocument/2006/relationships/chart" Target="../charts/chart237.xml"/><Relationship Id="rId7" Type="http://schemas.openxmlformats.org/officeDocument/2006/relationships/chart" Target="../charts/chart223.xml"/><Relationship Id="rId12" Type="http://schemas.openxmlformats.org/officeDocument/2006/relationships/chart" Target="../charts/chart228.xml"/><Relationship Id="rId17" Type="http://schemas.openxmlformats.org/officeDocument/2006/relationships/chart" Target="../charts/chart233.xml"/><Relationship Id="rId25" Type="http://schemas.openxmlformats.org/officeDocument/2006/relationships/chart" Target="../charts/chart240.xml"/><Relationship Id="rId2" Type="http://schemas.openxmlformats.org/officeDocument/2006/relationships/chart" Target="../charts/chart218.xml"/><Relationship Id="rId16" Type="http://schemas.openxmlformats.org/officeDocument/2006/relationships/chart" Target="../charts/chart232.xml"/><Relationship Id="rId20" Type="http://schemas.openxmlformats.org/officeDocument/2006/relationships/chart" Target="../charts/chart236.xml"/><Relationship Id="rId1" Type="http://schemas.openxmlformats.org/officeDocument/2006/relationships/chart" Target="../charts/chart217.xml"/><Relationship Id="rId6" Type="http://schemas.openxmlformats.org/officeDocument/2006/relationships/chart" Target="../charts/chart222.xml"/><Relationship Id="rId11" Type="http://schemas.openxmlformats.org/officeDocument/2006/relationships/chart" Target="../charts/chart227.xml"/><Relationship Id="rId24" Type="http://schemas.openxmlformats.org/officeDocument/2006/relationships/chart" Target="../charts/chart239.xml"/><Relationship Id="rId5" Type="http://schemas.openxmlformats.org/officeDocument/2006/relationships/chart" Target="../charts/chart221.xml"/><Relationship Id="rId15" Type="http://schemas.openxmlformats.org/officeDocument/2006/relationships/chart" Target="../charts/chart231.xml"/><Relationship Id="rId23" Type="http://schemas.openxmlformats.org/officeDocument/2006/relationships/image" Target="../media/image1.png"/><Relationship Id="rId28" Type="http://schemas.openxmlformats.org/officeDocument/2006/relationships/chart" Target="../charts/chart243.xml"/><Relationship Id="rId10" Type="http://schemas.openxmlformats.org/officeDocument/2006/relationships/chart" Target="../charts/chart226.xml"/><Relationship Id="rId19" Type="http://schemas.openxmlformats.org/officeDocument/2006/relationships/chart" Target="../charts/chart235.xml"/><Relationship Id="rId4" Type="http://schemas.openxmlformats.org/officeDocument/2006/relationships/chart" Target="../charts/chart220.xml"/><Relationship Id="rId9" Type="http://schemas.openxmlformats.org/officeDocument/2006/relationships/chart" Target="../charts/chart225.xml"/><Relationship Id="rId14" Type="http://schemas.openxmlformats.org/officeDocument/2006/relationships/chart" Target="../charts/chart230.xml"/><Relationship Id="rId22" Type="http://schemas.openxmlformats.org/officeDocument/2006/relationships/chart" Target="../charts/chart238.xml"/><Relationship Id="rId27" Type="http://schemas.openxmlformats.org/officeDocument/2006/relationships/chart" Target="../charts/chart242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50.xml"/><Relationship Id="rId13" Type="http://schemas.openxmlformats.org/officeDocument/2006/relationships/chart" Target="../charts/chart255.xml"/><Relationship Id="rId18" Type="http://schemas.openxmlformats.org/officeDocument/2006/relationships/chart" Target="../charts/chart260.xml"/><Relationship Id="rId26" Type="http://schemas.openxmlformats.org/officeDocument/2006/relationships/chart" Target="../charts/chart268.xml"/><Relationship Id="rId3" Type="http://schemas.openxmlformats.org/officeDocument/2006/relationships/image" Target="../media/image1.png"/><Relationship Id="rId21" Type="http://schemas.openxmlformats.org/officeDocument/2006/relationships/chart" Target="../charts/chart263.xml"/><Relationship Id="rId7" Type="http://schemas.openxmlformats.org/officeDocument/2006/relationships/chart" Target="../charts/chart249.xml"/><Relationship Id="rId12" Type="http://schemas.openxmlformats.org/officeDocument/2006/relationships/chart" Target="../charts/chart254.xml"/><Relationship Id="rId17" Type="http://schemas.openxmlformats.org/officeDocument/2006/relationships/chart" Target="../charts/chart259.xml"/><Relationship Id="rId25" Type="http://schemas.openxmlformats.org/officeDocument/2006/relationships/chart" Target="../charts/chart267.xml"/><Relationship Id="rId2" Type="http://schemas.openxmlformats.org/officeDocument/2006/relationships/chart" Target="../charts/chart245.xml"/><Relationship Id="rId16" Type="http://schemas.openxmlformats.org/officeDocument/2006/relationships/chart" Target="../charts/chart258.xml"/><Relationship Id="rId20" Type="http://schemas.openxmlformats.org/officeDocument/2006/relationships/chart" Target="../charts/chart262.xml"/><Relationship Id="rId1" Type="http://schemas.openxmlformats.org/officeDocument/2006/relationships/chart" Target="../charts/chart244.xml"/><Relationship Id="rId6" Type="http://schemas.openxmlformats.org/officeDocument/2006/relationships/chart" Target="../charts/chart248.xml"/><Relationship Id="rId11" Type="http://schemas.openxmlformats.org/officeDocument/2006/relationships/chart" Target="../charts/chart253.xml"/><Relationship Id="rId24" Type="http://schemas.openxmlformats.org/officeDocument/2006/relationships/chart" Target="../charts/chart266.xml"/><Relationship Id="rId5" Type="http://schemas.openxmlformats.org/officeDocument/2006/relationships/chart" Target="../charts/chart247.xml"/><Relationship Id="rId15" Type="http://schemas.openxmlformats.org/officeDocument/2006/relationships/chart" Target="../charts/chart257.xml"/><Relationship Id="rId23" Type="http://schemas.openxmlformats.org/officeDocument/2006/relationships/chart" Target="../charts/chart265.xml"/><Relationship Id="rId28" Type="http://schemas.openxmlformats.org/officeDocument/2006/relationships/chart" Target="../charts/chart270.xml"/><Relationship Id="rId10" Type="http://schemas.openxmlformats.org/officeDocument/2006/relationships/chart" Target="../charts/chart252.xml"/><Relationship Id="rId19" Type="http://schemas.openxmlformats.org/officeDocument/2006/relationships/chart" Target="../charts/chart261.xml"/><Relationship Id="rId4" Type="http://schemas.openxmlformats.org/officeDocument/2006/relationships/chart" Target="../charts/chart246.xml"/><Relationship Id="rId9" Type="http://schemas.openxmlformats.org/officeDocument/2006/relationships/chart" Target="../charts/chart251.xml"/><Relationship Id="rId14" Type="http://schemas.openxmlformats.org/officeDocument/2006/relationships/chart" Target="../charts/chart256.xml"/><Relationship Id="rId22" Type="http://schemas.openxmlformats.org/officeDocument/2006/relationships/chart" Target="../charts/chart264.xml"/><Relationship Id="rId27" Type="http://schemas.openxmlformats.org/officeDocument/2006/relationships/chart" Target="../charts/chart269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8.xml"/><Relationship Id="rId13" Type="http://schemas.openxmlformats.org/officeDocument/2006/relationships/chart" Target="../charts/chart283.xml"/><Relationship Id="rId18" Type="http://schemas.openxmlformats.org/officeDocument/2006/relationships/chart" Target="../charts/chart288.xml"/><Relationship Id="rId26" Type="http://schemas.openxmlformats.org/officeDocument/2006/relationships/chart" Target="../charts/chart295.xml"/><Relationship Id="rId3" Type="http://schemas.openxmlformats.org/officeDocument/2006/relationships/chart" Target="../charts/chart273.xml"/><Relationship Id="rId21" Type="http://schemas.openxmlformats.org/officeDocument/2006/relationships/chart" Target="../charts/chart291.xml"/><Relationship Id="rId7" Type="http://schemas.openxmlformats.org/officeDocument/2006/relationships/chart" Target="../charts/chart277.xml"/><Relationship Id="rId12" Type="http://schemas.openxmlformats.org/officeDocument/2006/relationships/chart" Target="../charts/chart282.xml"/><Relationship Id="rId17" Type="http://schemas.openxmlformats.org/officeDocument/2006/relationships/chart" Target="../charts/chart287.xml"/><Relationship Id="rId25" Type="http://schemas.openxmlformats.org/officeDocument/2006/relationships/chart" Target="../charts/chart294.xml"/><Relationship Id="rId2" Type="http://schemas.openxmlformats.org/officeDocument/2006/relationships/chart" Target="../charts/chart272.xml"/><Relationship Id="rId16" Type="http://schemas.openxmlformats.org/officeDocument/2006/relationships/chart" Target="../charts/chart286.xml"/><Relationship Id="rId20" Type="http://schemas.openxmlformats.org/officeDocument/2006/relationships/chart" Target="../charts/chart290.xml"/><Relationship Id="rId1" Type="http://schemas.openxmlformats.org/officeDocument/2006/relationships/chart" Target="../charts/chart271.xml"/><Relationship Id="rId6" Type="http://schemas.openxmlformats.org/officeDocument/2006/relationships/chart" Target="../charts/chart276.xml"/><Relationship Id="rId11" Type="http://schemas.openxmlformats.org/officeDocument/2006/relationships/chart" Target="../charts/chart281.xml"/><Relationship Id="rId24" Type="http://schemas.openxmlformats.org/officeDocument/2006/relationships/chart" Target="../charts/chart293.xml"/><Relationship Id="rId5" Type="http://schemas.openxmlformats.org/officeDocument/2006/relationships/chart" Target="../charts/chart275.xml"/><Relationship Id="rId15" Type="http://schemas.openxmlformats.org/officeDocument/2006/relationships/chart" Target="../charts/chart285.xml"/><Relationship Id="rId23" Type="http://schemas.openxmlformats.org/officeDocument/2006/relationships/image" Target="../media/image1.png"/><Relationship Id="rId28" Type="http://schemas.openxmlformats.org/officeDocument/2006/relationships/chart" Target="../charts/chart297.xml"/><Relationship Id="rId10" Type="http://schemas.openxmlformats.org/officeDocument/2006/relationships/chart" Target="../charts/chart280.xml"/><Relationship Id="rId19" Type="http://schemas.openxmlformats.org/officeDocument/2006/relationships/chart" Target="../charts/chart289.xml"/><Relationship Id="rId4" Type="http://schemas.openxmlformats.org/officeDocument/2006/relationships/chart" Target="../charts/chart274.xml"/><Relationship Id="rId9" Type="http://schemas.openxmlformats.org/officeDocument/2006/relationships/chart" Target="../charts/chart279.xml"/><Relationship Id="rId14" Type="http://schemas.openxmlformats.org/officeDocument/2006/relationships/chart" Target="../charts/chart284.xml"/><Relationship Id="rId22" Type="http://schemas.openxmlformats.org/officeDocument/2006/relationships/chart" Target="../charts/chart292.xml"/><Relationship Id="rId27" Type="http://schemas.openxmlformats.org/officeDocument/2006/relationships/chart" Target="../charts/chart29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05.xml"/><Relationship Id="rId13" Type="http://schemas.openxmlformats.org/officeDocument/2006/relationships/chart" Target="../charts/chart310.xml"/><Relationship Id="rId18" Type="http://schemas.openxmlformats.org/officeDocument/2006/relationships/chart" Target="../charts/chart315.xml"/><Relationship Id="rId26" Type="http://schemas.openxmlformats.org/officeDocument/2006/relationships/chart" Target="../charts/chart322.xml"/><Relationship Id="rId3" Type="http://schemas.openxmlformats.org/officeDocument/2006/relationships/chart" Target="../charts/chart300.xml"/><Relationship Id="rId21" Type="http://schemas.openxmlformats.org/officeDocument/2006/relationships/chart" Target="../charts/chart318.xml"/><Relationship Id="rId7" Type="http://schemas.openxmlformats.org/officeDocument/2006/relationships/chart" Target="../charts/chart304.xml"/><Relationship Id="rId12" Type="http://schemas.openxmlformats.org/officeDocument/2006/relationships/chart" Target="../charts/chart309.xml"/><Relationship Id="rId17" Type="http://schemas.openxmlformats.org/officeDocument/2006/relationships/chart" Target="../charts/chart314.xml"/><Relationship Id="rId25" Type="http://schemas.openxmlformats.org/officeDocument/2006/relationships/chart" Target="../charts/chart321.xml"/><Relationship Id="rId2" Type="http://schemas.openxmlformats.org/officeDocument/2006/relationships/chart" Target="../charts/chart299.xml"/><Relationship Id="rId16" Type="http://schemas.openxmlformats.org/officeDocument/2006/relationships/chart" Target="../charts/chart313.xml"/><Relationship Id="rId20" Type="http://schemas.openxmlformats.org/officeDocument/2006/relationships/chart" Target="../charts/chart317.xml"/><Relationship Id="rId1" Type="http://schemas.openxmlformats.org/officeDocument/2006/relationships/chart" Target="../charts/chart298.xml"/><Relationship Id="rId6" Type="http://schemas.openxmlformats.org/officeDocument/2006/relationships/chart" Target="../charts/chart303.xml"/><Relationship Id="rId11" Type="http://schemas.openxmlformats.org/officeDocument/2006/relationships/chart" Target="../charts/chart308.xml"/><Relationship Id="rId24" Type="http://schemas.openxmlformats.org/officeDocument/2006/relationships/chart" Target="../charts/chart320.xml"/><Relationship Id="rId5" Type="http://schemas.openxmlformats.org/officeDocument/2006/relationships/chart" Target="../charts/chart302.xml"/><Relationship Id="rId15" Type="http://schemas.openxmlformats.org/officeDocument/2006/relationships/chart" Target="../charts/chart312.xml"/><Relationship Id="rId23" Type="http://schemas.openxmlformats.org/officeDocument/2006/relationships/image" Target="../media/image1.png"/><Relationship Id="rId28" Type="http://schemas.openxmlformats.org/officeDocument/2006/relationships/chart" Target="../charts/chart324.xml"/><Relationship Id="rId10" Type="http://schemas.openxmlformats.org/officeDocument/2006/relationships/chart" Target="../charts/chart307.xml"/><Relationship Id="rId19" Type="http://schemas.openxmlformats.org/officeDocument/2006/relationships/chart" Target="../charts/chart316.xml"/><Relationship Id="rId4" Type="http://schemas.openxmlformats.org/officeDocument/2006/relationships/chart" Target="../charts/chart301.xml"/><Relationship Id="rId9" Type="http://schemas.openxmlformats.org/officeDocument/2006/relationships/chart" Target="../charts/chart306.xml"/><Relationship Id="rId14" Type="http://schemas.openxmlformats.org/officeDocument/2006/relationships/chart" Target="../charts/chart311.xml"/><Relationship Id="rId22" Type="http://schemas.openxmlformats.org/officeDocument/2006/relationships/chart" Target="../charts/chart319.xml"/><Relationship Id="rId27" Type="http://schemas.openxmlformats.org/officeDocument/2006/relationships/chart" Target="../charts/chart323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2.xml"/><Relationship Id="rId13" Type="http://schemas.openxmlformats.org/officeDocument/2006/relationships/chart" Target="../charts/chart337.xml"/><Relationship Id="rId18" Type="http://schemas.openxmlformats.org/officeDocument/2006/relationships/chart" Target="../charts/chart342.xml"/><Relationship Id="rId26" Type="http://schemas.openxmlformats.org/officeDocument/2006/relationships/chart" Target="../charts/chart349.xml"/><Relationship Id="rId3" Type="http://schemas.openxmlformats.org/officeDocument/2006/relationships/chart" Target="../charts/chart327.xml"/><Relationship Id="rId21" Type="http://schemas.openxmlformats.org/officeDocument/2006/relationships/chart" Target="../charts/chart345.xml"/><Relationship Id="rId7" Type="http://schemas.openxmlformats.org/officeDocument/2006/relationships/chart" Target="../charts/chart331.xml"/><Relationship Id="rId12" Type="http://schemas.openxmlformats.org/officeDocument/2006/relationships/chart" Target="../charts/chart336.xml"/><Relationship Id="rId17" Type="http://schemas.openxmlformats.org/officeDocument/2006/relationships/chart" Target="../charts/chart341.xml"/><Relationship Id="rId25" Type="http://schemas.openxmlformats.org/officeDocument/2006/relationships/chart" Target="../charts/chart348.xml"/><Relationship Id="rId2" Type="http://schemas.openxmlformats.org/officeDocument/2006/relationships/chart" Target="../charts/chart326.xml"/><Relationship Id="rId16" Type="http://schemas.openxmlformats.org/officeDocument/2006/relationships/chart" Target="../charts/chart340.xml"/><Relationship Id="rId20" Type="http://schemas.openxmlformats.org/officeDocument/2006/relationships/chart" Target="../charts/chart344.xml"/><Relationship Id="rId1" Type="http://schemas.openxmlformats.org/officeDocument/2006/relationships/chart" Target="../charts/chart325.xml"/><Relationship Id="rId6" Type="http://schemas.openxmlformats.org/officeDocument/2006/relationships/chart" Target="../charts/chart330.xml"/><Relationship Id="rId11" Type="http://schemas.openxmlformats.org/officeDocument/2006/relationships/chart" Target="../charts/chart335.xml"/><Relationship Id="rId24" Type="http://schemas.openxmlformats.org/officeDocument/2006/relationships/chart" Target="../charts/chart347.xml"/><Relationship Id="rId5" Type="http://schemas.openxmlformats.org/officeDocument/2006/relationships/chart" Target="../charts/chart329.xml"/><Relationship Id="rId15" Type="http://schemas.openxmlformats.org/officeDocument/2006/relationships/chart" Target="../charts/chart339.xml"/><Relationship Id="rId23" Type="http://schemas.openxmlformats.org/officeDocument/2006/relationships/chart" Target="../charts/chart346.xml"/><Relationship Id="rId28" Type="http://schemas.openxmlformats.org/officeDocument/2006/relationships/chart" Target="../charts/chart351.xml"/><Relationship Id="rId10" Type="http://schemas.openxmlformats.org/officeDocument/2006/relationships/chart" Target="../charts/chart334.xml"/><Relationship Id="rId19" Type="http://schemas.openxmlformats.org/officeDocument/2006/relationships/chart" Target="../charts/chart343.xml"/><Relationship Id="rId4" Type="http://schemas.openxmlformats.org/officeDocument/2006/relationships/chart" Target="../charts/chart328.xml"/><Relationship Id="rId9" Type="http://schemas.openxmlformats.org/officeDocument/2006/relationships/chart" Target="../charts/chart333.xml"/><Relationship Id="rId14" Type="http://schemas.openxmlformats.org/officeDocument/2006/relationships/chart" Target="../charts/chart338.xml"/><Relationship Id="rId22" Type="http://schemas.openxmlformats.org/officeDocument/2006/relationships/image" Target="../media/image1.png"/><Relationship Id="rId27" Type="http://schemas.openxmlformats.org/officeDocument/2006/relationships/chart" Target="../charts/chart350.xml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9.xml"/><Relationship Id="rId13" Type="http://schemas.openxmlformats.org/officeDocument/2006/relationships/chart" Target="../charts/chart364.xml"/><Relationship Id="rId18" Type="http://schemas.openxmlformats.org/officeDocument/2006/relationships/chart" Target="../charts/chart369.xml"/><Relationship Id="rId26" Type="http://schemas.openxmlformats.org/officeDocument/2006/relationships/chart" Target="../charts/chart376.xml"/><Relationship Id="rId3" Type="http://schemas.openxmlformats.org/officeDocument/2006/relationships/chart" Target="../charts/chart354.xml"/><Relationship Id="rId21" Type="http://schemas.openxmlformats.org/officeDocument/2006/relationships/chart" Target="../charts/chart372.xml"/><Relationship Id="rId7" Type="http://schemas.openxmlformats.org/officeDocument/2006/relationships/chart" Target="../charts/chart358.xml"/><Relationship Id="rId12" Type="http://schemas.openxmlformats.org/officeDocument/2006/relationships/chart" Target="../charts/chart363.xml"/><Relationship Id="rId17" Type="http://schemas.openxmlformats.org/officeDocument/2006/relationships/chart" Target="../charts/chart368.xml"/><Relationship Id="rId25" Type="http://schemas.openxmlformats.org/officeDocument/2006/relationships/chart" Target="../charts/chart375.xml"/><Relationship Id="rId2" Type="http://schemas.openxmlformats.org/officeDocument/2006/relationships/chart" Target="../charts/chart353.xml"/><Relationship Id="rId16" Type="http://schemas.openxmlformats.org/officeDocument/2006/relationships/chart" Target="../charts/chart367.xml"/><Relationship Id="rId20" Type="http://schemas.openxmlformats.org/officeDocument/2006/relationships/chart" Target="../charts/chart371.xml"/><Relationship Id="rId1" Type="http://schemas.openxmlformats.org/officeDocument/2006/relationships/chart" Target="../charts/chart352.xml"/><Relationship Id="rId6" Type="http://schemas.openxmlformats.org/officeDocument/2006/relationships/chart" Target="../charts/chart357.xml"/><Relationship Id="rId11" Type="http://schemas.openxmlformats.org/officeDocument/2006/relationships/chart" Target="../charts/chart362.xml"/><Relationship Id="rId24" Type="http://schemas.openxmlformats.org/officeDocument/2006/relationships/chart" Target="../charts/chart374.xml"/><Relationship Id="rId5" Type="http://schemas.openxmlformats.org/officeDocument/2006/relationships/chart" Target="../charts/chart356.xml"/><Relationship Id="rId15" Type="http://schemas.openxmlformats.org/officeDocument/2006/relationships/chart" Target="../charts/chart366.xml"/><Relationship Id="rId23" Type="http://schemas.openxmlformats.org/officeDocument/2006/relationships/image" Target="../media/image1.png"/><Relationship Id="rId28" Type="http://schemas.openxmlformats.org/officeDocument/2006/relationships/chart" Target="../charts/chart378.xml"/><Relationship Id="rId10" Type="http://schemas.openxmlformats.org/officeDocument/2006/relationships/chart" Target="../charts/chart361.xml"/><Relationship Id="rId19" Type="http://schemas.openxmlformats.org/officeDocument/2006/relationships/chart" Target="../charts/chart370.xml"/><Relationship Id="rId4" Type="http://schemas.openxmlformats.org/officeDocument/2006/relationships/chart" Target="../charts/chart355.xml"/><Relationship Id="rId9" Type="http://schemas.openxmlformats.org/officeDocument/2006/relationships/chart" Target="../charts/chart360.xml"/><Relationship Id="rId14" Type="http://schemas.openxmlformats.org/officeDocument/2006/relationships/chart" Target="../charts/chart365.xml"/><Relationship Id="rId22" Type="http://schemas.openxmlformats.org/officeDocument/2006/relationships/chart" Target="../charts/chart373.xml"/><Relationship Id="rId27" Type="http://schemas.openxmlformats.org/officeDocument/2006/relationships/chart" Target="../charts/chart377.xml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6.xml"/><Relationship Id="rId13" Type="http://schemas.openxmlformats.org/officeDocument/2006/relationships/chart" Target="../charts/chart391.xml"/><Relationship Id="rId18" Type="http://schemas.openxmlformats.org/officeDocument/2006/relationships/chart" Target="../charts/chart396.xml"/><Relationship Id="rId26" Type="http://schemas.openxmlformats.org/officeDocument/2006/relationships/chart" Target="../charts/chart403.xml"/><Relationship Id="rId3" Type="http://schemas.openxmlformats.org/officeDocument/2006/relationships/chart" Target="../charts/chart381.xml"/><Relationship Id="rId21" Type="http://schemas.openxmlformats.org/officeDocument/2006/relationships/chart" Target="../charts/chart399.xml"/><Relationship Id="rId7" Type="http://schemas.openxmlformats.org/officeDocument/2006/relationships/chart" Target="../charts/chart385.xml"/><Relationship Id="rId12" Type="http://schemas.openxmlformats.org/officeDocument/2006/relationships/chart" Target="../charts/chart390.xml"/><Relationship Id="rId17" Type="http://schemas.openxmlformats.org/officeDocument/2006/relationships/chart" Target="../charts/chart395.xml"/><Relationship Id="rId25" Type="http://schemas.openxmlformats.org/officeDocument/2006/relationships/chart" Target="../charts/chart402.xml"/><Relationship Id="rId2" Type="http://schemas.openxmlformats.org/officeDocument/2006/relationships/chart" Target="../charts/chart380.xml"/><Relationship Id="rId16" Type="http://schemas.openxmlformats.org/officeDocument/2006/relationships/chart" Target="../charts/chart394.xml"/><Relationship Id="rId20" Type="http://schemas.openxmlformats.org/officeDocument/2006/relationships/chart" Target="../charts/chart398.xml"/><Relationship Id="rId1" Type="http://schemas.openxmlformats.org/officeDocument/2006/relationships/chart" Target="../charts/chart379.xml"/><Relationship Id="rId6" Type="http://schemas.openxmlformats.org/officeDocument/2006/relationships/chart" Target="../charts/chart384.xml"/><Relationship Id="rId11" Type="http://schemas.openxmlformats.org/officeDocument/2006/relationships/chart" Target="../charts/chart389.xml"/><Relationship Id="rId24" Type="http://schemas.openxmlformats.org/officeDocument/2006/relationships/chart" Target="../charts/chart401.xml"/><Relationship Id="rId5" Type="http://schemas.openxmlformats.org/officeDocument/2006/relationships/chart" Target="../charts/chart383.xml"/><Relationship Id="rId15" Type="http://schemas.openxmlformats.org/officeDocument/2006/relationships/chart" Target="../charts/chart393.xml"/><Relationship Id="rId23" Type="http://schemas.openxmlformats.org/officeDocument/2006/relationships/image" Target="../media/image1.png"/><Relationship Id="rId28" Type="http://schemas.openxmlformats.org/officeDocument/2006/relationships/chart" Target="../charts/chart405.xml"/><Relationship Id="rId10" Type="http://schemas.openxmlformats.org/officeDocument/2006/relationships/chart" Target="../charts/chart388.xml"/><Relationship Id="rId19" Type="http://schemas.openxmlformats.org/officeDocument/2006/relationships/chart" Target="../charts/chart397.xml"/><Relationship Id="rId4" Type="http://schemas.openxmlformats.org/officeDocument/2006/relationships/chart" Target="../charts/chart382.xml"/><Relationship Id="rId9" Type="http://schemas.openxmlformats.org/officeDocument/2006/relationships/chart" Target="../charts/chart387.xml"/><Relationship Id="rId14" Type="http://schemas.openxmlformats.org/officeDocument/2006/relationships/chart" Target="../charts/chart392.xml"/><Relationship Id="rId22" Type="http://schemas.openxmlformats.org/officeDocument/2006/relationships/chart" Target="../charts/chart400.xml"/><Relationship Id="rId27" Type="http://schemas.openxmlformats.org/officeDocument/2006/relationships/chart" Target="../charts/chart404.xml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3.xml"/><Relationship Id="rId13" Type="http://schemas.openxmlformats.org/officeDocument/2006/relationships/chart" Target="../charts/chart418.xml"/><Relationship Id="rId18" Type="http://schemas.openxmlformats.org/officeDocument/2006/relationships/chart" Target="../charts/chart423.xml"/><Relationship Id="rId26" Type="http://schemas.openxmlformats.org/officeDocument/2006/relationships/chart" Target="../charts/chart430.xml"/><Relationship Id="rId3" Type="http://schemas.openxmlformats.org/officeDocument/2006/relationships/chart" Target="../charts/chart408.xml"/><Relationship Id="rId21" Type="http://schemas.openxmlformats.org/officeDocument/2006/relationships/chart" Target="../charts/chart426.xml"/><Relationship Id="rId7" Type="http://schemas.openxmlformats.org/officeDocument/2006/relationships/chart" Target="../charts/chart412.xml"/><Relationship Id="rId12" Type="http://schemas.openxmlformats.org/officeDocument/2006/relationships/chart" Target="../charts/chart417.xml"/><Relationship Id="rId17" Type="http://schemas.openxmlformats.org/officeDocument/2006/relationships/chart" Target="../charts/chart422.xml"/><Relationship Id="rId25" Type="http://schemas.openxmlformats.org/officeDocument/2006/relationships/chart" Target="../charts/chart429.xml"/><Relationship Id="rId2" Type="http://schemas.openxmlformats.org/officeDocument/2006/relationships/chart" Target="../charts/chart407.xml"/><Relationship Id="rId16" Type="http://schemas.openxmlformats.org/officeDocument/2006/relationships/chart" Target="../charts/chart421.xml"/><Relationship Id="rId20" Type="http://schemas.openxmlformats.org/officeDocument/2006/relationships/chart" Target="../charts/chart425.xml"/><Relationship Id="rId1" Type="http://schemas.openxmlformats.org/officeDocument/2006/relationships/chart" Target="../charts/chart406.xml"/><Relationship Id="rId6" Type="http://schemas.openxmlformats.org/officeDocument/2006/relationships/chart" Target="../charts/chart411.xml"/><Relationship Id="rId11" Type="http://schemas.openxmlformats.org/officeDocument/2006/relationships/chart" Target="../charts/chart416.xml"/><Relationship Id="rId24" Type="http://schemas.openxmlformats.org/officeDocument/2006/relationships/chart" Target="../charts/chart428.xml"/><Relationship Id="rId5" Type="http://schemas.openxmlformats.org/officeDocument/2006/relationships/chart" Target="../charts/chart410.xml"/><Relationship Id="rId15" Type="http://schemas.openxmlformats.org/officeDocument/2006/relationships/chart" Target="../charts/chart420.xml"/><Relationship Id="rId23" Type="http://schemas.openxmlformats.org/officeDocument/2006/relationships/image" Target="../media/image1.png"/><Relationship Id="rId28" Type="http://schemas.openxmlformats.org/officeDocument/2006/relationships/chart" Target="../charts/chart432.xml"/><Relationship Id="rId10" Type="http://schemas.openxmlformats.org/officeDocument/2006/relationships/chart" Target="../charts/chart415.xml"/><Relationship Id="rId19" Type="http://schemas.openxmlformats.org/officeDocument/2006/relationships/chart" Target="../charts/chart424.xml"/><Relationship Id="rId4" Type="http://schemas.openxmlformats.org/officeDocument/2006/relationships/chart" Target="../charts/chart409.xml"/><Relationship Id="rId9" Type="http://schemas.openxmlformats.org/officeDocument/2006/relationships/chart" Target="../charts/chart414.xml"/><Relationship Id="rId14" Type="http://schemas.openxmlformats.org/officeDocument/2006/relationships/chart" Target="../charts/chart419.xml"/><Relationship Id="rId22" Type="http://schemas.openxmlformats.org/officeDocument/2006/relationships/chart" Target="../charts/chart427.xml"/><Relationship Id="rId27" Type="http://schemas.openxmlformats.org/officeDocument/2006/relationships/chart" Target="../charts/chart431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40.xml"/><Relationship Id="rId13" Type="http://schemas.openxmlformats.org/officeDocument/2006/relationships/chart" Target="../charts/chart445.xml"/><Relationship Id="rId18" Type="http://schemas.openxmlformats.org/officeDocument/2006/relationships/chart" Target="../charts/chart450.xml"/><Relationship Id="rId26" Type="http://schemas.openxmlformats.org/officeDocument/2006/relationships/chart" Target="../charts/chart457.xml"/><Relationship Id="rId3" Type="http://schemas.openxmlformats.org/officeDocument/2006/relationships/chart" Target="../charts/chart435.xml"/><Relationship Id="rId21" Type="http://schemas.openxmlformats.org/officeDocument/2006/relationships/chart" Target="../charts/chart453.xml"/><Relationship Id="rId7" Type="http://schemas.openxmlformats.org/officeDocument/2006/relationships/chart" Target="../charts/chart439.xml"/><Relationship Id="rId12" Type="http://schemas.openxmlformats.org/officeDocument/2006/relationships/chart" Target="../charts/chart444.xml"/><Relationship Id="rId17" Type="http://schemas.openxmlformats.org/officeDocument/2006/relationships/chart" Target="../charts/chart449.xml"/><Relationship Id="rId25" Type="http://schemas.openxmlformats.org/officeDocument/2006/relationships/chart" Target="../charts/chart456.xml"/><Relationship Id="rId2" Type="http://schemas.openxmlformats.org/officeDocument/2006/relationships/chart" Target="../charts/chart434.xml"/><Relationship Id="rId16" Type="http://schemas.openxmlformats.org/officeDocument/2006/relationships/chart" Target="../charts/chart448.xml"/><Relationship Id="rId20" Type="http://schemas.openxmlformats.org/officeDocument/2006/relationships/chart" Target="../charts/chart452.xml"/><Relationship Id="rId1" Type="http://schemas.openxmlformats.org/officeDocument/2006/relationships/chart" Target="../charts/chart433.xml"/><Relationship Id="rId6" Type="http://schemas.openxmlformats.org/officeDocument/2006/relationships/chart" Target="../charts/chart438.xml"/><Relationship Id="rId11" Type="http://schemas.openxmlformats.org/officeDocument/2006/relationships/chart" Target="../charts/chart443.xml"/><Relationship Id="rId24" Type="http://schemas.openxmlformats.org/officeDocument/2006/relationships/chart" Target="../charts/chart455.xml"/><Relationship Id="rId5" Type="http://schemas.openxmlformats.org/officeDocument/2006/relationships/chart" Target="../charts/chart437.xml"/><Relationship Id="rId15" Type="http://schemas.openxmlformats.org/officeDocument/2006/relationships/chart" Target="../charts/chart447.xml"/><Relationship Id="rId23" Type="http://schemas.openxmlformats.org/officeDocument/2006/relationships/image" Target="../media/image1.png"/><Relationship Id="rId28" Type="http://schemas.openxmlformats.org/officeDocument/2006/relationships/chart" Target="../charts/chart459.xml"/><Relationship Id="rId10" Type="http://schemas.openxmlformats.org/officeDocument/2006/relationships/chart" Target="../charts/chart442.xml"/><Relationship Id="rId19" Type="http://schemas.openxmlformats.org/officeDocument/2006/relationships/chart" Target="../charts/chart451.xml"/><Relationship Id="rId4" Type="http://schemas.openxmlformats.org/officeDocument/2006/relationships/chart" Target="../charts/chart436.xml"/><Relationship Id="rId9" Type="http://schemas.openxmlformats.org/officeDocument/2006/relationships/chart" Target="../charts/chart441.xml"/><Relationship Id="rId14" Type="http://schemas.openxmlformats.org/officeDocument/2006/relationships/chart" Target="../charts/chart446.xml"/><Relationship Id="rId22" Type="http://schemas.openxmlformats.org/officeDocument/2006/relationships/chart" Target="../charts/chart454.xml"/><Relationship Id="rId27" Type="http://schemas.openxmlformats.org/officeDocument/2006/relationships/chart" Target="../charts/chart45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42" name="Chart 41">
          <a:extLst>
            <a:ext uri="{FF2B5EF4-FFF2-40B4-BE49-F238E27FC236}">
              <a16:creationId xmlns:a16="http://schemas.microsoft.com/office/drawing/2014/main" id="{5AAF07A0-6916-49F7-9DBE-9A4165E98EE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6</xdr:col>
      <xdr:colOff>3563075</xdr:colOff>
      <xdr:row>112</xdr:row>
      <xdr:rowOff>137160</xdr:rowOff>
    </xdr:to>
    <xdr:graphicFrame macro="">
      <xdr:nvGraphicFramePr>
        <xdr:cNvPr id="50" name="Chart 49">
          <a:extLst>
            <a:ext uri="{FF2B5EF4-FFF2-40B4-BE49-F238E27FC236}">
              <a16:creationId xmlns:a16="http://schemas.microsoft.com/office/drawing/2014/main" id="{D1DB6DD6-B547-42AF-A052-2AC853040B3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CD5DC623-B8B0-410B-939E-4C8086C5808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A8C180A7-BDDF-49B5-B3D5-61440F370EE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7EC64BE9-DEBB-4BB6-B388-9B7DFFFD09B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3566160</xdr:colOff>
      <xdr:row>20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3223ADB4-24ED-4527-A3B9-616B77FC36B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659ABDE3-AA0D-47D3-A317-D22EEFB6213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78" name="Chart 77">
          <a:extLst>
            <a:ext uri="{FF2B5EF4-FFF2-40B4-BE49-F238E27FC236}">
              <a16:creationId xmlns:a16="http://schemas.microsoft.com/office/drawing/2014/main" id="{1C5BA334-8932-4484-B705-36642672072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79" name="Chart 78">
          <a:extLst>
            <a:ext uri="{FF2B5EF4-FFF2-40B4-BE49-F238E27FC236}">
              <a16:creationId xmlns:a16="http://schemas.microsoft.com/office/drawing/2014/main" id="{525BD94A-89B7-4761-B07E-86711E5580C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80" name="Chart 79">
          <a:extLst>
            <a:ext uri="{FF2B5EF4-FFF2-40B4-BE49-F238E27FC236}">
              <a16:creationId xmlns:a16="http://schemas.microsoft.com/office/drawing/2014/main" id="{9A283EF2-72F2-403D-B754-E1A4BE6DF93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82" name="Chart 81">
          <a:extLst>
            <a:ext uri="{FF2B5EF4-FFF2-40B4-BE49-F238E27FC236}">
              <a16:creationId xmlns:a16="http://schemas.microsoft.com/office/drawing/2014/main" id="{FE806D76-C82D-4DCA-9493-60A4A037351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84" name="Chart 83">
          <a:extLst>
            <a:ext uri="{FF2B5EF4-FFF2-40B4-BE49-F238E27FC236}">
              <a16:creationId xmlns:a16="http://schemas.microsoft.com/office/drawing/2014/main" id="{41D29F3E-6706-4621-92C4-62F544A03FB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85" name="Chart 84">
          <a:extLst>
            <a:ext uri="{FF2B5EF4-FFF2-40B4-BE49-F238E27FC236}">
              <a16:creationId xmlns:a16="http://schemas.microsoft.com/office/drawing/2014/main" id="{40166C52-3EF9-4861-8ABB-1FBDF787732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86" name="Chart 85">
          <a:extLst>
            <a:ext uri="{FF2B5EF4-FFF2-40B4-BE49-F238E27FC236}">
              <a16:creationId xmlns:a16="http://schemas.microsoft.com/office/drawing/2014/main" id="{7CF669F0-15BD-4047-809E-836EA057175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87" name="Chart 86">
          <a:extLst>
            <a:ext uri="{FF2B5EF4-FFF2-40B4-BE49-F238E27FC236}">
              <a16:creationId xmlns:a16="http://schemas.microsoft.com/office/drawing/2014/main" id="{5B823360-73BC-42B3-91A4-1B6A0FF1A8F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88" name="Chart 87">
          <a:extLst>
            <a:ext uri="{FF2B5EF4-FFF2-40B4-BE49-F238E27FC236}">
              <a16:creationId xmlns:a16="http://schemas.microsoft.com/office/drawing/2014/main" id="{BBC43D21-A0E8-4EB4-B04A-0FCA384788D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89" name="Chart 88">
          <a:extLst>
            <a:ext uri="{FF2B5EF4-FFF2-40B4-BE49-F238E27FC236}">
              <a16:creationId xmlns:a16="http://schemas.microsoft.com/office/drawing/2014/main" id="{8A723BA5-C60E-4EB6-A7E8-1EAD4C0F058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90" name="Chart 89">
          <a:extLst>
            <a:ext uri="{FF2B5EF4-FFF2-40B4-BE49-F238E27FC236}">
              <a16:creationId xmlns:a16="http://schemas.microsoft.com/office/drawing/2014/main" id="{9D66D972-F691-4D7E-82AA-E54A7E5624C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91" name="Chart 90">
          <a:extLst>
            <a:ext uri="{FF2B5EF4-FFF2-40B4-BE49-F238E27FC236}">
              <a16:creationId xmlns:a16="http://schemas.microsoft.com/office/drawing/2014/main" id="{5FE4C93F-B03C-493D-BE3A-DDC23515691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92" name="Chart 91">
          <a:extLst>
            <a:ext uri="{FF2B5EF4-FFF2-40B4-BE49-F238E27FC236}">
              <a16:creationId xmlns:a16="http://schemas.microsoft.com/office/drawing/2014/main" id="{EC20B25F-7F9B-4DBB-B62E-12722AB6AC7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93" name="Chart 92">
          <a:extLst>
            <a:ext uri="{FF2B5EF4-FFF2-40B4-BE49-F238E27FC236}">
              <a16:creationId xmlns:a16="http://schemas.microsoft.com/office/drawing/2014/main" id="{07DEE209-4086-4C3A-AA15-F1CCEC4A070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94" name="Chart 93">
          <a:extLst>
            <a:ext uri="{FF2B5EF4-FFF2-40B4-BE49-F238E27FC236}">
              <a16:creationId xmlns:a16="http://schemas.microsoft.com/office/drawing/2014/main" id="{DFE4D85A-512F-4499-B61C-CD4253FFB44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20</xdr:row>
      <xdr:rowOff>175490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D8A5334-7724-464F-9B12-5AA6BBEAF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381125"/>
          <a:ext cx="2307409" cy="261071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F172D012-B63D-4C83-B4EB-1EFEF5B3A62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10</xdr:col>
      <xdr:colOff>13845</xdr:colOff>
      <xdr:row>117</xdr:row>
      <xdr:rowOff>27707</xdr:rowOff>
    </xdr:from>
    <xdr:to>
      <xdr:col>10</xdr:col>
      <xdr:colOff>3580005</xdr:colOff>
      <xdr:row>135</xdr:row>
      <xdr:rowOff>164867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BBB8D5-1B4E-4F67-ACEE-6E9C8646E29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8</xdr:col>
      <xdr:colOff>27709</xdr:colOff>
      <xdr:row>117</xdr:row>
      <xdr:rowOff>13855</xdr:rowOff>
    </xdr:from>
    <xdr:to>
      <xdr:col>8</xdr:col>
      <xdr:colOff>3593869</xdr:colOff>
      <xdr:row>135</xdr:row>
      <xdr:rowOff>151015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6421587-4D5F-440E-9AB9-38DFDE4AF05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13855</xdr:colOff>
      <xdr:row>117</xdr:row>
      <xdr:rowOff>27707</xdr:rowOff>
    </xdr:from>
    <xdr:to>
      <xdr:col>12</xdr:col>
      <xdr:colOff>3580015</xdr:colOff>
      <xdr:row>135</xdr:row>
      <xdr:rowOff>164867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A593296F-5CC7-474F-A788-5833D13C00A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B93B0A30-BC63-4336-9231-3F5C38EF8F5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380999</xdr:colOff>
      <xdr:row>2</xdr:row>
      <xdr:rowOff>0</xdr:rowOff>
    </xdr:from>
    <xdr:to>
      <xdr:col>4</xdr:col>
      <xdr:colOff>3566158</xdr:colOff>
      <xdr:row>20</xdr:row>
      <xdr:rowOff>137160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48FCDBE0-8791-45ED-AB2D-FA135DFAED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3566160</xdr:colOff>
      <xdr:row>20</xdr:row>
      <xdr:rowOff>137160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EEB245E9-8F3A-45B6-9B3B-ABC800733F1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1</xdr:colOff>
      <xdr:row>20</xdr:row>
      <xdr:rowOff>137160</xdr:rowOff>
    </xdr:to>
    <xdr:graphicFrame macro="">
      <xdr:nvGraphicFramePr>
        <xdr:cNvPr id="45" name="Chart 44">
          <a:extLst>
            <a:ext uri="{FF2B5EF4-FFF2-40B4-BE49-F238E27FC236}">
              <a16:creationId xmlns:a16="http://schemas.microsoft.com/office/drawing/2014/main" id="{05C0F3BF-8966-42A6-AB02-ACDA59684E9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8C73B9C2-A0EC-463F-A997-308080A6FF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53" name="Chart 52">
          <a:extLst>
            <a:ext uri="{FF2B5EF4-FFF2-40B4-BE49-F238E27FC236}">
              <a16:creationId xmlns:a16="http://schemas.microsoft.com/office/drawing/2014/main" id="{B39E33C9-58A6-483C-ABDC-BC3BF8E869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B2BCB7E8-D926-40CA-BFDE-1EBE2A2D941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DA92CA44-10B3-452A-9D3A-9EC9DAB9517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FB0503A2-7589-497B-992D-2BF341C060A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A7B1C9C8-77C4-43A1-83E7-3871CB9798D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4F44376A-DF23-4057-9074-CDBF2CA4ECE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81A625C9-3EB0-439B-9F7B-065CF05928D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F5B8C88B-D40B-4FF6-8072-F38FC6723EE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64147AF8-3827-4625-8942-996328C1951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2D97A65D-2732-4CFA-A2A4-69D603B8741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E4333978-B9DD-4DB5-B840-5549EC2B16F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C24C16AC-7B18-46E0-8C36-6F4345BDACF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47275F42-0C69-45BC-BC9B-C64BB037AAA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E58391C0-E2C9-45FA-852D-B3EC2321FA7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22E55764-09F9-4FEF-83A5-396431834E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5CC29433-E5A5-48ED-8E3D-3AA5BA1963C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313B3608-6D5C-49BD-94AF-28EED66103A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20</xdr:row>
      <xdr:rowOff>175490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44412BA-A761-40A9-9832-2C9E522EA7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6954500" y="1371600"/>
          <a:ext cx="2307409" cy="261071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2B35AF6-2477-4B58-A49E-09A319B69C9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B7415DB-31A0-4666-8A29-1560722A60B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CDE54AC-49BB-44B3-B0F3-2C00DB94FE5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10</xdr:col>
      <xdr:colOff>13854</xdr:colOff>
      <xdr:row>117</xdr:row>
      <xdr:rowOff>0</xdr:rowOff>
    </xdr:from>
    <xdr:to>
      <xdr:col>10</xdr:col>
      <xdr:colOff>3580014</xdr:colOff>
      <xdr:row>135</xdr:row>
      <xdr:rowOff>137160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7C739DE-C2A8-4A84-917E-29B1B22DD61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8</xdr:col>
      <xdr:colOff>13854</xdr:colOff>
      <xdr:row>117</xdr:row>
      <xdr:rowOff>0</xdr:rowOff>
    </xdr:from>
    <xdr:to>
      <xdr:col>8</xdr:col>
      <xdr:colOff>3580014</xdr:colOff>
      <xdr:row>135</xdr:row>
      <xdr:rowOff>137160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5F79F171-4664-4483-A475-551522B1FC5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12</xdr:col>
      <xdr:colOff>41563</xdr:colOff>
      <xdr:row>116</xdr:row>
      <xdr:rowOff>180108</xdr:rowOff>
    </xdr:from>
    <xdr:to>
      <xdr:col>12</xdr:col>
      <xdr:colOff>3607723</xdr:colOff>
      <xdr:row>135</xdr:row>
      <xdr:rowOff>123305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5944581-066C-4312-8426-6BE7A68D31E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380999</xdr:colOff>
      <xdr:row>2</xdr:row>
      <xdr:rowOff>0</xdr:rowOff>
    </xdr:from>
    <xdr:to>
      <xdr:col>4</xdr:col>
      <xdr:colOff>3566158</xdr:colOff>
      <xdr:row>20</xdr:row>
      <xdr:rowOff>137160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C2830FE1-88C7-4469-B608-17A2711F5A9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3566160</xdr:colOff>
      <xdr:row>20</xdr:row>
      <xdr:rowOff>137160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8C792612-6369-45FB-A8E1-ABFEA5B0F03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20</xdr:row>
      <xdr:rowOff>175490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68E7650-603F-450D-898C-4567AC5ACD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967200" y="1384300"/>
          <a:ext cx="2307409" cy="265199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5D6717C9-2E1B-4CA6-B932-EA0920DDCB3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6</xdr:col>
      <xdr:colOff>38100</xdr:colOff>
      <xdr:row>25</xdr:row>
      <xdr:rowOff>0</xdr:rowOff>
    </xdr:from>
    <xdr:to>
      <xdr:col>7</xdr:col>
      <xdr:colOff>35560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A298BBE5-F81A-482B-8499-A572BEED4A4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A58F2542-8992-407A-BE95-63C05DCD9A8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0C74AC5D-BA4E-4AB8-8988-8F55938B38C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E2C1C463-5A28-45CF-A5FF-C0CC0D37E08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25A8A3E4-31B5-48B9-9AF0-FF917FE3529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8A054D92-3D5B-4B8D-AC4F-B25F6CC1041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48CF21C2-0932-4622-9F15-A15CA9BFBA4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829D36F6-7F64-4C0F-AA1D-CD38BBDCE53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3594CB70-4F68-4157-A39A-E48FD0F7310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991CF9DB-EB3B-4637-9755-81149A9CBAD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6C5DB4C3-D755-4AAB-98BE-324D3EF058A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B950BDE4-8008-4B15-88A1-2621896BBAC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BABA5DC5-F561-4CFC-AED5-F64299DC7E2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B998E37D-18BE-4285-80E2-5496E17BEAF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97982075-EB06-44D3-99A7-B47BD8B0EDE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9B0372A1-8D59-4656-B5C1-F9C8A124043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E606B714-848E-4653-A3D5-DED44F58070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193C0D7D-A0FD-4720-BC94-A0D7988A8D6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329F0557-826B-4C12-958B-4B168760146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B1C0B1D-5E65-43BB-9AC1-362BF5F97F2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10</xdr:col>
      <xdr:colOff>13855</xdr:colOff>
      <xdr:row>117</xdr:row>
      <xdr:rowOff>13854</xdr:rowOff>
    </xdr:from>
    <xdr:to>
      <xdr:col>10</xdr:col>
      <xdr:colOff>3580015</xdr:colOff>
      <xdr:row>135</xdr:row>
      <xdr:rowOff>151014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5B2F55D-75A5-458A-89A3-BE5536B4EAD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8</xdr:col>
      <xdr:colOff>13855</xdr:colOff>
      <xdr:row>117</xdr:row>
      <xdr:rowOff>13854</xdr:rowOff>
    </xdr:from>
    <xdr:to>
      <xdr:col>8</xdr:col>
      <xdr:colOff>3580015</xdr:colOff>
      <xdr:row>135</xdr:row>
      <xdr:rowOff>151014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D18DD85-C476-41A3-9056-5382A70C7F4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13855</xdr:colOff>
      <xdr:row>117</xdr:row>
      <xdr:rowOff>0</xdr:rowOff>
    </xdr:from>
    <xdr:to>
      <xdr:col>12</xdr:col>
      <xdr:colOff>3580015</xdr:colOff>
      <xdr:row>135</xdr:row>
      <xdr:rowOff>137160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FCAD62C-F7E3-4A48-8DB1-0C906B117F8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1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CED8120-6462-4BC5-A7DE-234290F790A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1</xdr:rowOff>
    </xdr:from>
    <xdr:to>
      <xdr:col>4</xdr:col>
      <xdr:colOff>3566160</xdr:colOff>
      <xdr:row>20</xdr:row>
      <xdr:rowOff>137161</xdr:rowOff>
    </xdr:to>
    <xdr:graphicFrame macro="">
      <xdr:nvGraphicFramePr>
        <xdr:cNvPr id="76" name="Chart 75">
          <a:extLst>
            <a:ext uri="{FF2B5EF4-FFF2-40B4-BE49-F238E27FC236}">
              <a16:creationId xmlns:a16="http://schemas.microsoft.com/office/drawing/2014/main" id="{55046FF4-738D-47D8-962E-99B524001B6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1</xdr:rowOff>
    </xdr:from>
    <xdr:to>
      <xdr:col>6</xdr:col>
      <xdr:colOff>3566161</xdr:colOff>
      <xdr:row>20</xdr:row>
      <xdr:rowOff>137161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2619CBB0-D8DB-4BAE-B5A8-4ACF4608A21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93" name="Chart 92">
          <a:extLst>
            <a:ext uri="{FF2B5EF4-FFF2-40B4-BE49-F238E27FC236}">
              <a16:creationId xmlns:a16="http://schemas.microsoft.com/office/drawing/2014/main" id="{F137E3FF-571B-4876-8302-BB40AF6E6C0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94" name="Chart 93">
          <a:extLst>
            <a:ext uri="{FF2B5EF4-FFF2-40B4-BE49-F238E27FC236}">
              <a16:creationId xmlns:a16="http://schemas.microsoft.com/office/drawing/2014/main" id="{A00E572C-1073-4B32-96DD-9D907AE2BB2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95" name="Chart 94">
          <a:extLst>
            <a:ext uri="{FF2B5EF4-FFF2-40B4-BE49-F238E27FC236}">
              <a16:creationId xmlns:a16="http://schemas.microsoft.com/office/drawing/2014/main" id="{43846E4A-1BA5-4E3B-A104-499258375F3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96" name="Chart 95">
          <a:extLst>
            <a:ext uri="{FF2B5EF4-FFF2-40B4-BE49-F238E27FC236}">
              <a16:creationId xmlns:a16="http://schemas.microsoft.com/office/drawing/2014/main" id="{49CDAD62-B8D2-4A10-B267-8D86FCC9D67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97" name="Chart 96">
          <a:extLst>
            <a:ext uri="{FF2B5EF4-FFF2-40B4-BE49-F238E27FC236}">
              <a16:creationId xmlns:a16="http://schemas.microsoft.com/office/drawing/2014/main" id="{B2F81523-8CC3-47DE-8C07-5BC234D982A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98" name="Chart 97">
          <a:extLst>
            <a:ext uri="{FF2B5EF4-FFF2-40B4-BE49-F238E27FC236}">
              <a16:creationId xmlns:a16="http://schemas.microsoft.com/office/drawing/2014/main" id="{0B3CBD9C-3CE7-4246-A159-A267C348F2E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99" name="Chart 98">
          <a:extLst>
            <a:ext uri="{FF2B5EF4-FFF2-40B4-BE49-F238E27FC236}">
              <a16:creationId xmlns:a16="http://schemas.microsoft.com/office/drawing/2014/main" id="{07ABBC99-DDE1-4378-B26B-4924C360701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100" name="Chart 99">
          <a:extLst>
            <a:ext uri="{FF2B5EF4-FFF2-40B4-BE49-F238E27FC236}">
              <a16:creationId xmlns:a16="http://schemas.microsoft.com/office/drawing/2014/main" id="{CB5E2B53-075B-4EA1-B04E-589D97021E8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101" name="Chart 100">
          <a:extLst>
            <a:ext uri="{FF2B5EF4-FFF2-40B4-BE49-F238E27FC236}">
              <a16:creationId xmlns:a16="http://schemas.microsoft.com/office/drawing/2014/main" id="{2146B5E8-E7C0-4F70-AE70-A701ACF780C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104" name="Chart 103">
          <a:extLst>
            <a:ext uri="{FF2B5EF4-FFF2-40B4-BE49-F238E27FC236}">
              <a16:creationId xmlns:a16="http://schemas.microsoft.com/office/drawing/2014/main" id="{E637EE26-6EF8-42E1-AD58-E944F92766E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105" name="Chart 104">
          <a:extLst>
            <a:ext uri="{FF2B5EF4-FFF2-40B4-BE49-F238E27FC236}">
              <a16:creationId xmlns:a16="http://schemas.microsoft.com/office/drawing/2014/main" id="{D78F52D7-1AC2-48C3-9D7D-521E28D2936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106" name="Chart 105">
          <a:extLst>
            <a:ext uri="{FF2B5EF4-FFF2-40B4-BE49-F238E27FC236}">
              <a16:creationId xmlns:a16="http://schemas.microsoft.com/office/drawing/2014/main" id="{1B1664E2-10A5-496B-A08F-0F48595A3F5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107" name="Chart 106">
          <a:extLst>
            <a:ext uri="{FF2B5EF4-FFF2-40B4-BE49-F238E27FC236}">
              <a16:creationId xmlns:a16="http://schemas.microsoft.com/office/drawing/2014/main" id="{4B8E68F2-D9FA-4BC7-8857-5FCAFADC32C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110" name="Chart 109">
          <a:extLst>
            <a:ext uri="{FF2B5EF4-FFF2-40B4-BE49-F238E27FC236}">
              <a16:creationId xmlns:a16="http://schemas.microsoft.com/office/drawing/2014/main" id="{BB63755C-DBEC-479C-BA73-FCB2284CB9C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111" name="Chart 110">
          <a:extLst>
            <a:ext uri="{FF2B5EF4-FFF2-40B4-BE49-F238E27FC236}">
              <a16:creationId xmlns:a16="http://schemas.microsoft.com/office/drawing/2014/main" id="{C3A9EAB2-194E-42CE-9ED3-19DD98D6B96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112" name="Chart 111">
          <a:extLst>
            <a:ext uri="{FF2B5EF4-FFF2-40B4-BE49-F238E27FC236}">
              <a16:creationId xmlns:a16="http://schemas.microsoft.com/office/drawing/2014/main" id="{80D38A23-3045-4741-ADD7-22F7C76EBA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113" name="Chart 112">
          <a:extLst>
            <a:ext uri="{FF2B5EF4-FFF2-40B4-BE49-F238E27FC236}">
              <a16:creationId xmlns:a16="http://schemas.microsoft.com/office/drawing/2014/main" id="{2F020545-B149-4346-BDE5-F78977C3832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114" name="Chart 113">
          <a:extLst>
            <a:ext uri="{FF2B5EF4-FFF2-40B4-BE49-F238E27FC236}">
              <a16:creationId xmlns:a16="http://schemas.microsoft.com/office/drawing/2014/main" id="{300C6E69-8434-44B6-9875-5B2D85D5E37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119</xdr:row>
      <xdr:rowOff>0</xdr:rowOff>
    </xdr:from>
    <xdr:to>
      <xdr:col>4</xdr:col>
      <xdr:colOff>3566160</xdr:colOff>
      <xdr:row>137</xdr:row>
      <xdr:rowOff>137160</xdr:rowOff>
    </xdr:to>
    <xdr:graphicFrame macro="">
      <xdr:nvGraphicFramePr>
        <xdr:cNvPr id="115" name="Chart 114">
          <a:extLst>
            <a:ext uri="{FF2B5EF4-FFF2-40B4-BE49-F238E27FC236}">
              <a16:creationId xmlns:a16="http://schemas.microsoft.com/office/drawing/2014/main" id="{BDC37991-1014-436C-BFD5-3F52288A569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0</xdr:colOff>
      <xdr:row>119</xdr:row>
      <xdr:rowOff>0</xdr:rowOff>
    </xdr:from>
    <xdr:to>
      <xdr:col>6</xdr:col>
      <xdr:colOff>3566160</xdr:colOff>
      <xdr:row>137</xdr:row>
      <xdr:rowOff>137160</xdr:rowOff>
    </xdr:to>
    <xdr:graphicFrame macro="">
      <xdr:nvGraphicFramePr>
        <xdr:cNvPr id="116" name="Chart 115">
          <a:extLst>
            <a:ext uri="{FF2B5EF4-FFF2-40B4-BE49-F238E27FC236}">
              <a16:creationId xmlns:a16="http://schemas.microsoft.com/office/drawing/2014/main" id="{5D862E65-4C23-49E5-8883-BBDFA6FA0E2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20</xdr:row>
      <xdr:rowOff>175490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AE6C909F-2274-4626-88B1-5A83F7DEB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333500"/>
          <a:ext cx="2307409" cy="265199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3F03DF3-A159-4030-AADC-C24D5B4AAC3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381000</xdr:colOff>
      <xdr:row>118</xdr:row>
      <xdr:rowOff>177800</xdr:rowOff>
    </xdr:from>
    <xdr:to>
      <xdr:col>10</xdr:col>
      <xdr:colOff>3553460</xdr:colOff>
      <xdr:row>137</xdr:row>
      <xdr:rowOff>124460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ADD570-F2B4-419D-A372-E0F95318518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381000</xdr:colOff>
      <xdr:row>118</xdr:row>
      <xdr:rowOff>177800</xdr:rowOff>
    </xdr:from>
    <xdr:to>
      <xdr:col>8</xdr:col>
      <xdr:colOff>3553460</xdr:colOff>
      <xdr:row>137</xdr:row>
      <xdr:rowOff>124460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A15C0CB-ED3E-431D-BBD9-7A0F2F56497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11</xdr:col>
      <xdr:colOff>381000</xdr:colOff>
      <xdr:row>119</xdr:row>
      <xdr:rowOff>0</xdr:rowOff>
    </xdr:from>
    <xdr:to>
      <xdr:col>12</xdr:col>
      <xdr:colOff>3553460</xdr:colOff>
      <xdr:row>137</xdr:row>
      <xdr:rowOff>137160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AB5C090-09E0-47DB-8F52-8C272E5FDE8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9CD2E4-E024-495E-AF70-C39399504E9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D302707A-2BFD-4364-B269-D778A94896E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2" name="Chart 51">
          <a:extLst>
            <a:ext uri="{FF2B5EF4-FFF2-40B4-BE49-F238E27FC236}">
              <a16:creationId xmlns:a16="http://schemas.microsoft.com/office/drawing/2014/main" id="{6CB92C8B-AB9E-449E-8A7D-EF5FF186E01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AF414EE3-0CB2-4C37-9423-1F86CA430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954500" y="1333500"/>
          <a:ext cx="2307409" cy="265199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7517967F-3232-41A0-9D4B-E37A032D8FF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7</xdr:col>
      <xdr:colOff>3810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1E64A8DD-BACC-475F-B259-4204BC60515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9A3788AA-DB45-408B-B0E0-D51D7E8CB94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7AEAFE1A-807E-48F9-B195-81FE8F01616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30E10921-0C71-43A6-AC01-5DBAFDB9F2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C42717DA-31C6-429E-BDA3-762E51D8D4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1F88D67B-1E0F-4B7B-B5F2-AFC269CFCC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099C9DCE-0ACF-4B97-941D-D86CC95A2A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13</xdr:col>
      <xdr:colOff>3810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240131A9-79E0-400A-B7B6-58EA5A69356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2A515A70-841F-4306-8340-0233C0C459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0011953B-EFFA-499E-8389-1A8FF48C61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152868F5-2216-4A56-99AD-5553FA706F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869D56DF-DF0F-4A72-B4AF-04D14E58CE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790D2C16-8F2F-44FA-BE22-01C187C2D8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78" name="Chart 77">
          <a:extLst>
            <a:ext uri="{FF2B5EF4-FFF2-40B4-BE49-F238E27FC236}">
              <a16:creationId xmlns:a16="http://schemas.microsoft.com/office/drawing/2014/main" id="{ACDA469A-101B-402A-AF09-B1BD4F1E478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79" name="Chart 78">
          <a:extLst>
            <a:ext uri="{FF2B5EF4-FFF2-40B4-BE49-F238E27FC236}">
              <a16:creationId xmlns:a16="http://schemas.microsoft.com/office/drawing/2014/main" id="{720798EA-85E6-43CF-A3EC-A6421924D12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80" name="Chart 79">
          <a:extLst>
            <a:ext uri="{FF2B5EF4-FFF2-40B4-BE49-F238E27FC236}">
              <a16:creationId xmlns:a16="http://schemas.microsoft.com/office/drawing/2014/main" id="{FF2305FA-586C-4DAB-8F9F-DE5F3C87272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81" name="Chart 80">
          <a:extLst>
            <a:ext uri="{FF2B5EF4-FFF2-40B4-BE49-F238E27FC236}">
              <a16:creationId xmlns:a16="http://schemas.microsoft.com/office/drawing/2014/main" id="{1165F638-8A4B-4A9E-9E29-B4E4607291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82" name="Chart 81">
          <a:extLst>
            <a:ext uri="{FF2B5EF4-FFF2-40B4-BE49-F238E27FC236}">
              <a16:creationId xmlns:a16="http://schemas.microsoft.com/office/drawing/2014/main" id="{20C01CF0-0ADC-4344-A77E-921E09C3384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83" name="Chart 82">
          <a:extLst>
            <a:ext uri="{FF2B5EF4-FFF2-40B4-BE49-F238E27FC236}">
              <a16:creationId xmlns:a16="http://schemas.microsoft.com/office/drawing/2014/main" id="{ECCA648D-5B59-462B-B640-26C899421C7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404077C-F23F-4A77-92A1-0C75A8E56A1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368300</xdr:colOff>
      <xdr:row>117</xdr:row>
      <xdr:rowOff>25400</xdr:rowOff>
    </xdr:from>
    <xdr:to>
      <xdr:col>10</xdr:col>
      <xdr:colOff>3540760</xdr:colOff>
      <xdr:row>135</xdr:row>
      <xdr:rowOff>162560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641279B-892E-4D40-9ABA-ED4942DFF77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368300</xdr:colOff>
      <xdr:row>117</xdr:row>
      <xdr:rowOff>25400</xdr:rowOff>
    </xdr:from>
    <xdr:to>
      <xdr:col>8</xdr:col>
      <xdr:colOff>3540760</xdr:colOff>
      <xdr:row>135</xdr:row>
      <xdr:rowOff>162560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7C8A1E0-F7C4-4B70-84E8-F6B61F7024A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11</xdr:col>
      <xdr:colOff>368300</xdr:colOff>
      <xdr:row>117</xdr:row>
      <xdr:rowOff>25400</xdr:rowOff>
    </xdr:from>
    <xdr:to>
      <xdr:col>12</xdr:col>
      <xdr:colOff>3540760</xdr:colOff>
      <xdr:row>135</xdr:row>
      <xdr:rowOff>162560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AF937F1-8AF9-48AA-ADAA-218C15814C0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A0B1B7-A22C-4F9F-B25B-65C95BEF0EC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44" name="Chart 43">
          <a:extLst>
            <a:ext uri="{FF2B5EF4-FFF2-40B4-BE49-F238E27FC236}">
              <a16:creationId xmlns:a16="http://schemas.microsoft.com/office/drawing/2014/main" id="{1C800A54-6B46-4355-BF19-473EC4F29D1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F290AB42-2607-4BAC-915F-8635B8005D1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DD22005D-EA36-41E9-A9EA-4441DABC3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954500" y="1409700"/>
          <a:ext cx="2307409" cy="265199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3700724E-9859-4FDE-8141-28D3A54C997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7</xdr:col>
      <xdr:colOff>3810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9EFAC0DD-12C7-490F-A7C9-01728E36A22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5CB95D72-08D9-4B8C-A839-A344D35288E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B69C77B0-47F4-4E63-ADE1-22592864FD9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F4B95132-8726-4CD7-9346-CA09C00E644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C480C117-4355-455C-99D9-3D1D059FB29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B14F9D6B-57F0-4B78-8E57-412C707EEA5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AEE32A38-6EC9-4574-8EFC-191A3974977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20C13D68-BC7A-46A2-AEB3-1E4C84301EE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2701ED63-4609-45C5-AC04-3C1DEFDF09E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32BB4A25-2354-4F9D-B40D-992E6BA2731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EBF08131-D609-4997-89DC-C2C0876FC8E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828BD063-0860-415F-8676-176BE0C473C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1E4947D2-0740-48FA-8139-3C3D42B20BB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09CBAFAF-ECE5-4A72-A495-8278F31D82F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D1340FB5-1DFA-446C-9296-9DC6E2ECB06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FFA5A50F-2361-477B-8248-45B8B9B1F89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9C61FBB1-4CB0-4B15-ACCE-DBCE3CB80DD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0CA4E23C-C644-4D52-99D7-B60BD3CB523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8F03CDE7-9FA9-44D9-8346-E4726A255FD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C303012-B61E-406B-BCA8-D72015ABF54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374072</xdr:colOff>
      <xdr:row>117</xdr:row>
      <xdr:rowOff>0</xdr:rowOff>
    </xdr:from>
    <xdr:to>
      <xdr:col>10</xdr:col>
      <xdr:colOff>3552305</xdr:colOff>
      <xdr:row>135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36D58B4-2BC1-4E48-97F3-81CC76D7BB9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346363</xdr:colOff>
      <xdr:row>117</xdr:row>
      <xdr:rowOff>55419</xdr:rowOff>
    </xdr:from>
    <xdr:to>
      <xdr:col>8</xdr:col>
      <xdr:colOff>3524596</xdr:colOff>
      <xdr:row>136</xdr:row>
      <xdr:rowOff>2079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E5F1E63-B145-4089-96AD-D78E90AB31F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11</xdr:col>
      <xdr:colOff>374072</xdr:colOff>
      <xdr:row>117</xdr:row>
      <xdr:rowOff>13854</xdr:rowOff>
    </xdr:from>
    <xdr:to>
      <xdr:col>12</xdr:col>
      <xdr:colOff>3552305</xdr:colOff>
      <xdr:row>135</xdr:row>
      <xdr:rowOff>151014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F93AC54-C78C-48B1-AAC8-732D547CC7D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64C61D7-573C-4878-BDCA-0FE57359545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677E8579-0895-41DF-81A9-4C069819301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6C32F8C2-89BA-4CF4-B9C5-FEDF670DD11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6F65B2DF-409B-4BDE-B6CE-65FC92506B1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7</xdr:col>
      <xdr:colOff>3810</xdr:colOff>
      <xdr:row>43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0FF63D56-CE83-4035-8311-F7418665F1F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04641C88-24EE-4A3E-84BE-C99DECF56CB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75EAEB6F-30E5-49B0-8148-20271E169D1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5417C7D8-9763-4C98-8095-68DEF46ED90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A2B75DF9-BAF3-413E-810F-57DA122B654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AD5215B9-A3C5-41AD-ADC1-7A6D5CF239E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89BC0D8B-CE2F-4C46-B449-BA427AA2FCD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55FD137C-6997-4D49-8F46-21DCBE8CFE5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F60696C4-850D-4946-959D-AD0CC4EF371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42388E00-68F5-434C-AC37-0091AA0B4D5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C92ED4D5-1D9B-43A7-A442-228E29029BE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DDCB02A0-9AE4-4392-962B-3E8671C8E30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22A7A77F-3507-4EAE-ACB0-E4ECBFEEDD6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1CB53143-22BF-4590-B8A2-3188B24F976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03102668-034A-41EE-9F45-8DA84BDB396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6" name="Chart 75">
          <a:extLst>
            <a:ext uri="{FF2B5EF4-FFF2-40B4-BE49-F238E27FC236}">
              <a16:creationId xmlns:a16="http://schemas.microsoft.com/office/drawing/2014/main" id="{9926405F-C65F-48BD-AF1F-C4FD02E4C91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4E89E0AB-5D0F-4452-A748-77AE13ED6D9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8" name="Chart 77">
          <a:extLst>
            <a:ext uri="{FF2B5EF4-FFF2-40B4-BE49-F238E27FC236}">
              <a16:creationId xmlns:a16="http://schemas.microsoft.com/office/drawing/2014/main" id="{13672F43-AE8F-4010-9168-F94E89A323A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F2A65C-3254-47CE-8FD2-59A7C9D3A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6954500" y="1409700"/>
          <a:ext cx="2307409" cy="265199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A62D5E9-B49F-4ECF-ABE8-C9255B82509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9</xdr:col>
      <xdr:colOff>370114</xdr:colOff>
      <xdr:row>117</xdr:row>
      <xdr:rowOff>32657</xdr:rowOff>
    </xdr:from>
    <xdr:to>
      <xdr:col>10</xdr:col>
      <xdr:colOff>3544388</xdr:colOff>
      <xdr:row>135</xdr:row>
      <xdr:rowOff>169817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C59A2A1-9BFA-4F72-AE26-76D308A0AD1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7</xdr:col>
      <xdr:colOff>370114</xdr:colOff>
      <xdr:row>117</xdr:row>
      <xdr:rowOff>32657</xdr:rowOff>
    </xdr:from>
    <xdr:to>
      <xdr:col>8</xdr:col>
      <xdr:colOff>3544389</xdr:colOff>
      <xdr:row>135</xdr:row>
      <xdr:rowOff>169817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8619676-6164-4393-BA0A-F57A952449D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12</xdr:col>
      <xdr:colOff>10885</xdr:colOff>
      <xdr:row>117</xdr:row>
      <xdr:rowOff>32657</xdr:rowOff>
    </xdr:from>
    <xdr:to>
      <xdr:col>12</xdr:col>
      <xdr:colOff>3577045</xdr:colOff>
      <xdr:row>135</xdr:row>
      <xdr:rowOff>169817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43E60A31-1E10-487A-8B91-E9100B28DC4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13</xdr:col>
      <xdr:colOff>3810</xdr:colOff>
      <xdr:row>66</xdr:row>
      <xdr:rowOff>137160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BD0B7DE-EEBD-4939-B189-1EA50B793C2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6084873-4E23-4E4D-9DDF-11FEEE30E8E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5</xdr:col>
      <xdr:colOff>3811</xdr:colOff>
      <xdr:row>20</xdr:row>
      <xdr:rowOff>137160</xdr:rowOff>
    </xdr:to>
    <xdr:graphicFrame macro="">
      <xdr:nvGraphicFramePr>
        <xdr:cNvPr id="44" name="Chart 43">
          <a:extLst>
            <a:ext uri="{FF2B5EF4-FFF2-40B4-BE49-F238E27FC236}">
              <a16:creationId xmlns:a16="http://schemas.microsoft.com/office/drawing/2014/main" id="{E481D44D-3A37-425B-997B-F432DEE40D1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7</xdr:col>
      <xdr:colOff>3811</xdr:colOff>
      <xdr:row>20</xdr:row>
      <xdr:rowOff>137160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F34E91AA-804A-499B-812E-C6F284F9792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FAAA77F6-3681-45CE-8E72-1ADD64A53F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09E677F9-206E-4286-9165-8B1EA39F5E3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40F27806-5C5C-4AB9-8CBE-1A573C9E8E2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08A0F40B-B3AB-41AD-B9D7-C12B5C750F7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BFE0B9DB-3D97-422D-AA35-623690731C0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CF86FC83-F6BD-4652-A283-D1441139C81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458ED16B-C2B8-479C-92A0-E60C439A9B0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1772F309-05DF-4F41-B408-E5747BE3C50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8BFED8D7-8691-4133-BB5A-18630214895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37D646-2C82-4BCF-9AB9-913BA94DA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954500" y="1409700"/>
          <a:ext cx="2307409" cy="265199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E4C1189A-8108-4809-933A-9E8632EA427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916A6F4-E604-47AA-A9F4-4114726C928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EB1CEDD8-454E-49CD-9BC5-AFD6FD1A7C5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88225C7E-1EF0-4842-976B-A70AEB0A20A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3566160</xdr:colOff>
      <xdr:row>114</xdr:row>
      <xdr:rowOff>137160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94F9D767-ABE1-462F-82DA-487D20C9C9E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6</xdr:col>
      <xdr:colOff>0</xdr:colOff>
      <xdr:row>96</xdr:row>
      <xdr:rowOff>0</xdr:rowOff>
    </xdr:from>
    <xdr:to>
      <xdr:col>7</xdr:col>
      <xdr:colOff>725</xdr:colOff>
      <xdr:row>114</xdr:row>
      <xdr:rowOff>137160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7A8D0F9-0418-4DE4-9CBE-4E08C15B66E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10</xdr:col>
      <xdr:colOff>0</xdr:colOff>
      <xdr:row>96</xdr:row>
      <xdr:rowOff>0</xdr:rowOff>
    </xdr:from>
    <xdr:to>
      <xdr:col>10</xdr:col>
      <xdr:colOff>3566160</xdr:colOff>
      <xdr:row>114</xdr:row>
      <xdr:rowOff>137160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85788FF2-5075-41E7-92EA-B212255F9B7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12</xdr:col>
      <xdr:colOff>0</xdr:colOff>
      <xdr:row>96</xdr:row>
      <xdr:rowOff>0</xdr:rowOff>
    </xdr:from>
    <xdr:to>
      <xdr:col>12</xdr:col>
      <xdr:colOff>3566160</xdr:colOff>
      <xdr:row>114</xdr:row>
      <xdr:rowOff>137160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6456AAB9-57F4-4CC6-9074-91068AEF81B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8</xdr:col>
      <xdr:colOff>0</xdr:colOff>
      <xdr:row>96</xdr:row>
      <xdr:rowOff>0</xdr:rowOff>
    </xdr:from>
    <xdr:to>
      <xdr:col>8</xdr:col>
      <xdr:colOff>3566160</xdr:colOff>
      <xdr:row>114</xdr:row>
      <xdr:rowOff>137160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D60C635A-AEF7-42D7-AF76-AD28B796C57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3566160</xdr:colOff>
      <xdr:row>139</xdr:row>
      <xdr:rowOff>137160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2931FFDD-F47B-4466-9C3F-E13D602838E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6</xdr:col>
      <xdr:colOff>0</xdr:colOff>
      <xdr:row>121</xdr:row>
      <xdr:rowOff>0</xdr:rowOff>
    </xdr:from>
    <xdr:to>
      <xdr:col>6</xdr:col>
      <xdr:colOff>3566160</xdr:colOff>
      <xdr:row>139</xdr:row>
      <xdr:rowOff>137160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7916D026-AB7E-4745-8F6E-F11269385D7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1A28708-6AFB-40B5-A18F-312E64D6EE1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374073</xdr:colOff>
      <xdr:row>121</xdr:row>
      <xdr:rowOff>13855</xdr:rowOff>
    </xdr:from>
    <xdr:to>
      <xdr:col>10</xdr:col>
      <xdr:colOff>3552306</xdr:colOff>
      <xdr:row>139</xdr:row>
      <xdr:rowOff>151015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F0DE65C-20D0-44D5-A221-0B4D766A01B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374073</xdr:colOff>
      <xdr:row>121</xdr:row>
      <xdr:rowOff>13855</xdr:rowOff>
    </xdr:from>
    <xdr:to>
      <xdr:col>8</xdr:col>
      <xdr:colOff>3552306</xdr:colOff>
      <xdr:row>139</xdr:row>
      <xdr:rowOff>151015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EDC00BA-91B9-450D-A1B3-82926A6B573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11</xdr:col>
      <xdr:colOff>360218</xdr:colOff>
      <xdr:row>121</xdr:row>
      <xdr:rowOff>41565</xdr:rowOff>
    </xdr:from>
    <xdr:to>
      <xdr:col>12</xdr:col>
      <xdr:colOff>3538451</xdr:colOff>
      <xdr:row>139</xdr:row>
      <xdr:rowOff>178725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04B38C9-2EBA-4621-98EB-40F46B0210D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DB552DC-32A3-4F39-AB9A-2184161F75A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45" name="Chart 44">
          <a:extLst>
            <a:ext uri="{FF2B5EF4-FFF2-40B4-BE49-F238E27FC236}">
              <a16:creationId xmlns:a16="http://schemas.microsoft.com/office/drawing/2014/main" id="{4A5E208A-2867-476E-8063-FAC570528BC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F360C83A-E807-4F64-A148-0352E35F47D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3" name="Chart 52">
          <a:extLst>
            <a:ext uri="{FF2B5EF4-FFF2-40B4-BE49-F238E27FC236}">
              <a16:creationId xmlns:a16="http://schemas.microsoft.com/office/drawing/2014/main" id="{58397C6B-1234-4ECB-81EA-03952963006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7</xdr:col>
      <xdr:colOff>3810</xdr:colOff>
      <xdr:row>43</xdr:row>
      <xdr:rowOff>137160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DFCC2CB4-1CA6-4FB4-BC94-DD1D5CBBB70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4986309B-6B1A-4175-B55F-B20A9F5BA63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6992DA38-81AE-494C-85EB-96F09FB4561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82E5F0A3-9376-47C1-826C-B7AB99B9936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39D3520F-55A1-4EDB-8919-5928EE2D866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09D991A2-E34F-43ED-B620-880CEEE79EA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B469F56D-A267-4F85-815C-2C557A31ECE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1111E3E3-D9C0-4802-843E-D7CE8DE9A88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96" name="Chart 95">
          <a:extLst>
            <a:ext uri="{FF2B5EF4-FFF2-40B4-BE49-F238E27FC236}">
              <a16:creationId xmlns:a16="http://schemas.microsoft.com/office/drawing/2014/main" id="{D3084420-7157-4EE0-B549-5E376388FF5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97" name="Chart 96">
          <a:extLst>
            <a:ext uri="{FF2B5EF4-FFF2-40B4-BE49-F238E27FC236}">
              <a16:creationId xmlns:a16="http://schemas.microsoft.com/office/drawing/2014/main" id="{7D4DA836-9A35-4740-A6C5-B9A8A721EF3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98" name="Chart 97">
          <a:extLst>
            <a:ext uri="{FF2B5EF4-FFF2-40B4-BE49-F238E27FC236}">
              <a16:creationId xmlns:a16="http://schemas.microsoft.com/office/drawing/2014/main" id="{D2C66C2D-BB8F-42B5-AC0E-F6C85D44114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99" name="Chart 98">
          <a:extLst>
            <a:ext uri="{FF2B5EF4-FFF2-40B4-BE49-F238E27FC236}">
              <a16:creationId xmlns:a16="http://schemas.microsoft.com/office/drawing/2014/main" id="{7C293F37-8EE3-40FC-90EA-782E4095F98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100" name="Chart 99">
          <a:extLst>
            <a:ext uri="{FF2B5EF4-FFF2-40B4-BE49-F238E27FC236}">
              <a16:creationId xmlns:a16="http://schemas.microsoft.com/office/drawing/2014/main" id="{A3440F13-9974-4A92-8B56-5AABB6E12F8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101" name="Chart 100">
          <a:extLst>
            <a:ext uri="{FF2B5EF4-FFF2-40B4-BE49-F238E27FC236}">
              <a16:creationId xmlns:a16="http://schemas.microsoft.com/office/drawing/2014/main" id="{4ECF01B9-22B3-4E18-A139-E68B23CA599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102" name="Chart 101">
          <a:extLst>
            <a:ext uri="{FF2B5EF4-FFF2-40B4-BE49-F238E27FC236}">
              <a16:creationId xmlns:a16="http://schemas.microsoft.com/office/drawing/2014/main" id="{82958D9C-92D8-4C20-9AAB-62F88FD852A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103" name="Chart 102">
          <a:extLst>
            <a:ext uri="{FF2B5EF4-FFF2-40B4-BE49-F238E27FC236}">
              <a16:creationId xmlns:a16="http://schemas.microsoft.com/office/drawing/2014/main" id="{C23BED00-C557-4B5D-B0FB-E5B7E006876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104" name="Chart 103">
          <a:extLst>
            <a:ext uri="{FF2B5EF4-FFF2-40B4-BE49-F238E27FC236}">
              <a16:creationId xmlns:a16="http://schemas.microsoft.com/office/drawing/2014/main" id="{2EAB8E42-A1C6-431B-B7A8-0F26F683DAD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108" name="Chart 107">
          <a:extLst>
            <a:ext uri="{FF2B5EF4-FFF2-40B4-BE49-F238E27FC236}">
              <a16:creationId xmlns:a16="http://schemas.microsoft.com/office/drawing/2014/main" id="{513E3EDB-D5AB-4A90-A6B7-802D89E9D67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109" name="Chart 108">
          <a:extLst>
            <a:ext uri="{FF2B5EF4-FFF2-40B4-BE49-F238E27FC236}">
              <a16:creationId xmlns:a16="http://schemas.microsoft.com/office/drawing/2014/main" id="{03DFC50A-FA67-4B3C-88B9-CEAD4A3D5E9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FDB2EE-F31B-4D3D-B62F-89CFFA4EE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409700"/>
          <a:ext cx="2307409" cy="265199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0082017-7A80-4E20-9186-4E3C48DF289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10</xdr:col>
      <xdr:colOff>27709</xdr:colOff>
      <xdr:row>117</xdr:row>
      <xdr:rowOff>27709</xdr:rowOff>
    </xdr:from>
    <xdr:to>
      <xdr:col>10</xdr:col>
      <xdr:colOff>3593869</xdr:colOff>
      <xdr:row>135</xdr:row>
      <xdr:rowOff>164869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A2E3BB2-0E2C-4A52-BD53-6FF685C2B1C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8</xdr:col>
      <xdr:colOff>27709</xdr:colOff>
      <xdr:row>117</xdr:row>
      <xdr:rowOff>27709</xdr:rowOff>
    </xdr:from>
    <xdr:to>
      <xdr:col>8</xdr:col>
      <xdr:colOff>3593869</xdr:colOff>
      <xdr:row>135</xdr:row>
      <xdr:rowOff>164869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7EA9676-B9C5-4745-9276-FF8CB3C0330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11</xdr:col>
      <xdr:colOff>374073</xdr:colOff>
      <xdr:row>117</xdr:row>
      <xdr:rowOff>41564</xdr:rowOff>
    </xdr:from>
    <xdr:to>
      <xdr:col>12</xdr:col>
      <xdr:colOff>3552306</xdr:colOff>
      <xdr:row>135</xdr:row>
      <xdr:rowOff>178724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1CA8DDC5-23FD-4C81-BC2D-53853DBBB26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A1E22A3-9D46-44AB-9F83-088ABC57167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43" name="Chart 42">
          <a:extLst>
            <a:ext uri="{FF2B5EF4-FFF2-40B4-BE49-F238E27FC236}">
              <a16:creationId xmlns:a16="http://schemas.microsoft.com/office/drawing/2014/main" id="{AB67AC77-A413-4406-B2C4-B75E1EBDE12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E8C51368-8FD6-4AAE-84A5-F6DA2D7206D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8D150B6-FCD9-4033-A150-D24EE8AB4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954500" y="1409700"/>
          <a:ext cx="2307409" cy="265199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3439B5DA-0EA4-4F17-BA6F-E1716850C91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FB8437AF-95A5-4FD6-9B74-4443DC5AA7D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284D88C8-7427-4EC5-BF25-3DF42CC8346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A70922E2-E474-42BA-9FB9-5B0B29732F1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412CC9B2-046E-4D40-A3CB-4B3D812E1F1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EB399284-7C78-4C01-A33E-1B816BB5889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16B1435E-D376-4BFC-AE0F-34ACCA8C03E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40009F31-780B-4284-8D00-B856F8863CD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E2A71592-8DD1-4C3C-BBE1-128394A6950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4E409173-C7B0-4B69-BD04-DE4E546E135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5E68FAA3-5F48-48A8-9B23-B6899EBFD3C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114D1D81-2EA1-46E3-904F-C4804CFB2EB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CCBF543E-9BE5-4B80-B649-25EB7E8E72E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DA3D1044-D606-455C-A7E7-066D039B56E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8942648F-53CE-476C-89EC-C16E3C2F82F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16542308-4DB6-4ABB-AE37-E8121511AF1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2AD074A7-4827-4B78-8495-6515FC57E67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0F7E7E4E-69F6-46AC-88C0-D0EFB6EE06F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EEF06294-7106-4D6B-9098-04BD5270FF8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83380AE8-135D-4470-AA7A-C0586C53588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8F0D523-62B7-4F20-A205-5D8CD4840C2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342900</xdr:colOff>
      <xdr:row>117</xdr:row>
      <xdr:rowOff>12700</xdr:rowOff>
    </xdr:from>
    <xdr:to>
      <xdr:col>10</xdr:col>
      <xdr:colOff>3515360</xdr:colOff>
      <xdr:row>135</xdr:row>
      <xdr:rowOff>149860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319BFE3-2C50-47F9-B0C5-4E43603A459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342900</xdr:colOff>
      <xdr:row>117</xdr:row>
      <xdr:rowOff>12700</xdr:rowOff>
    </xdr:from>
    <xdr:to>
      <xdr:col>8</xdr:col>
      <xdr:colOff>3515360</xdr:colOff>
      <xdr:row>135</xdr:row>
      <xdr:rowOff>149860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488B9A2-8061-466A-AF4D-C9347D757FF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11</xdr:col>
      <xdr:colOff>355600</xdr:colOff>
      <xdr:row>117</xdr:row>
      <xdr:rowOff>0</xdr:rowOff>
    </xdr:from>
    <xdr:to>
      <xdr:col>12</xdr:col>
      <xdr:colOff>3528060</xdr:colOff>
      <xdr:row>135</xdr:row>
      <xdr:rowOff>137160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9330D75D-2F56-4562-B873-C77FABD6EB8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580F3C-2125-493E-BD64-FCAC1C7F4B0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A0A9A6E5-1EB7-436F-A55A-5AAD34D6B8D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E0578C27-C919-4157-8E88-B6702DBF907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3E7DF93F-2FD2-44CA-8436-15E3537F582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513A81CB-1DFC-44BC-9472-1EE4022637A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FB05DFC7-AEE7-466A-87C4-31F59302AD2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9AA8D8CA-A50D-4149-9EA1-41A3B18CF0A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AE4D3B04-5E3C-47E6-A8FD-B420AC3CEF8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6CFE721C-69DA-459B-98E0-F604BDA5C62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53E93D68-E5E8-46EB-91C6-7C7232F5AD8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836366E6-08D7-47BF-9240-7B754A39717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147B6703-E06D-4539-A93D-EB810A671E3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46EA558F-3699-4750-9703-F5F29FD208C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AE619F7E-734A-4A48-A900-63CAA148806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4</xdr:col>
      <xdr:colOff>0</xdr:colOff>
      <xdr:row>94</xdr:row>
      <xdr:rowOff>12700</xdr:rowOff>
    </xdr:from>
    <xdr:to>
      <xdr:col>5</xdr:col>
      <xdr:colOff>3811</xdr:colOff>
      <xdr:row>112</xdr:row>
      <xdr:rowOff>149860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6074472C-428A-4211-9939-1F6C55C4F27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6</xdr:col>
      <xdr:colOff>0</xdr:colOff>
      <xdr:row>94</xdr:row>
      <xdr:rowOff>12700</xdr:rowOff>
    </xdr:from>
    <xdr:to>
      <xdr:col>7</xdr:col>
      <xdr:colOff>725</xdr:colOff>
      <xdr:row>112</xdr:row>
      <xdr:rowOff>149860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BD40F9D5-62F6-429B-8DCB-80D11ACECC0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10</xdr:col>
      <xdr:colOff>0</xdr:colOff>
      <xdr:row>94</xdr:row>
      <xdr:rowOff>12700</xdr:rowOff>
    </xdr:from>
    <xdr:to>
      <xdr:col>10</xdr:col>
      <xdr:colOff>3566160</xdr:colOff>
      <xdr:row>112</xdr:row>
      <xdr:rowOff>149860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B73607E8-5DAD-4FB4-80F9-C6B3530C38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12</xdr:col>
      <xdr:colOff>0</xdr:colOff>
      <xdr:row>94</xdr:row>
      <xdr:rowOff>12700</xdr:rowOff>
    </xdr:from>
    <xdr:to>
      <xdr:col>12</xdr:col>
      <xdr:colOff>3566160</xdr:colOff>
      <xdr:row>112</xdr:row>
      <xdr:rowOff>149860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2154458B-D8EE-47F8-9B3C-7EB32BE58D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8</xdr:col>
      <xdr:colOff>0</xdr:colOff>
      <xdr:row>94</xdr:row>
      <xdr:rowOff>12700</xdr:rowOff>
    </xdr:from>
    <xdr:to>
      <xdr:col>8</xdr:col>
      <xdr:colOff>3566160</xdr:colOff>
      <xdr:row>112</xdr:row>
      <xdr:rowOff>149860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59EF02B6-EF67-40F7-83BD-4F4E5769D7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BBDA13AA-6DAC-450A-ADDD-A929FB97F4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67856683-E9DE-48F7-8D51-FF6C99D54B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A3A56E56-5EF8-4F41-8F4C-0E41779471C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78" name="Chart 77">
          <a:extLst>
            <a:ext uri="{FF2B5EF4-FFF2-40B4-BE49-F238E27FC236}">
              <a16:creationId xmlns:a16="http://schemas.microsoft.com/office/drawing/2014/main" id="{522FE5EB-43F0-4D8F-A92E-E76BA6ED940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96A7809F-9032-4E9B-9544-8A8D4991C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333500"/>
          <a:ext cx="2307409" cy="26932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191AC7F-E09B-4A06-8BA6-9EB6E321E9A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381000</xdr:colOff>
      <xdr:row>117</xdr:row>
      <xdr:rowOff>12700</xdr:rowOff>
    </xdr:from>
    <xdr:to>
      <xdr:col>10</xdr:col>
      <xdr:colOff>3553460</xdr:colOff>
      <xdr:row>135</xdr:row>
      <xdr:rowOff>149860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F809CDB-FBF4-497C-A982-1D0D88BA78C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381000</xdr:colOff>
      <xdr:row>117</xdr:row>
      <xdr:rowOff>12700</xdr:rowOff>
    </xdr:from>
    <xdr:to>
      <xdr:col>8</xdr:col>
      <xdr:colOff>3553460</xdr:colOff>
      <xdr:row>135</xdr:row>
      <xdr:rowOff>149860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B17A33D-564F-4EE4-B33D-1AADC4E2084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11</xdr:col>
      <xdr:colOff>342900</xdr:colOff>
      <xdr:row>117</xdr:row>
      <xdr:rowOff>25400</xdr:rowOff>
    </xdr:from>
    <xdr:to>
      <xdr:col>12</xdr:col>
      <xdr:colOff>3515360</xdr:colOff>
      <xdr:row>135</xdr:row>
      <xdr:rowOff>162560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E55190B-8055-4350-8C53-003A85D776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BE58E24-C1E7-4DD1-91F8-418E8DBD0DE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1</xdr:rowOff>
    </xdr:from>
    <xdr:to>
      <xdr:col>4</xdr:col>
      <xdr:colOff>3566160</xdr:colOff>
      <xdr:row>20</xdr:row>
      <xdr:rowOff>137161</xdr:rowOff>
    </xdr:to>
    <xdr:graphicFrame macro="">
      <xdr:nvGraphicFramePr>
        <xdr:cNvPr id="52" name="Chart 51">
          <a:extLst>
            <a:ext uri="{FF2B5EF4-FFF2-40B4-BE49-F238E27FC236}">
              <a16:creationId xmlns:a16="http://schemas.microsoft.com/office/drawing/2014/main" id="{B70E5B89-5203-4494-B87E-4F3F3EB2AEE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1</xdr:rowOff>
    </xdr:from>
    <xdr:to>
      <xdr:col>6</xdr:col>
      <xdr:colOff>3566161</xdr:colOff>
      <xdr:row>20</xdr:row>
      <xdr:rowOff>137161</xdr:rowOff>
    </xdr:to>
    <xdr:graphicFrame macro="">
      <xdr:nvGraphicFramePr>
        <xdr:cNvPr id="53" name="Chart 52">
          <a:extLst>
            <a:ext uri="{FF2B5EF4-FFF2-40B4-BE49-F238E27FC236}">
              <a16:creationId xmlns:a16="http://schemas.microsoft.com/office/drawing/2014/main" id="{2BD7E1B2-84EF-4FD3-B2F9-3CF0D2600D0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39E4E5B7-AE3C-4CD5-8E50-E8BC2CF3004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29361EB4-D78E-4A0C-A3C4-07B7935E909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35398823-6C31-4698-BC3A-7D6EF5699F7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644DF527-4376-424E-9C5C-8524A6A16B2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CAE210F9-39C5-43AB-B608-FE8A6B3A462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E07D1FAE-F1FE-4275-8909-074E171B1B9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C4E1A663-BA6E-4E61-8772-18C68C70275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95260E8C-EA90-473B-80C7-C5F2734D674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8F5CCC9B-D2C8-4E5C-9C10-425E8D5519C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5E6D6233-B6CA-473C-B745-B0F6E4BC954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935A024A-0898-4F51-8201-25D91042520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BE796AE7-455E-41C6-B398-04A906EFC2D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4319CFD0-7531-41EA-9FD7-D5A83248570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DA9B4E1A-74BB-42B3-ACD2-FA0468BCC0C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F32BD388-EC2B-4D2D-B306-67EB52A5B61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C2A7F26F-6390-4915-81CB-B1E5C5A8A49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C170F4F0-A210-4C35-A3A9-DA324623C67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349974EE-0651-4072-B994-85D1A808E5C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58393872-9E44-429A-8786-DB351953B69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04DE6BCF-F953-478E-B539-C4A97C84619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9A09E739-CDAC-4141-A338-06D578B56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333500"/>
          <a:ext cx="2307409" cy="26932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CDAB525-5D23-4164-8EA2-01C71135358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368300</xdr:colOff>
      <xdr:row>117</xdr:row>
      <xdr:rowOff>38100</xdr:rowOff>
    </xdr:from>
    <xdr:to>
      <xdr:col>10</xdr:col>
      <xdr:colOff>3540760</xdr:colOff>
      <xdr:row>135</xdr:row>
      <xdr:rowOff>175260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1B6C876-DBC6-41A3-B9F5-91DD3636312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368300</xdr:colOff>
      <xdr:row>117</xdr:row>
      <xdr:rowOff>38100</xdr:rowOff>
    </xdr:from>
    <xdr:to>
      <xdr:col>8</xdr:col>
      <xdr:colOff>3540760</xdr:colOff>
      <xdr:row>135</xdr:row>
      <xdr:rowOff>175260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9060A56-87FB-468E-9108-3ACDB4881EC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0</xdr:colOff>
      <xdr:row>117</xdr:row>
      <xdr:rowOff>25400</xdr:rowOff>
    </xdr:from>
    <xdr:to>
      <xdr:col>12</xdr:col>
      <xdr:colOff>3566160</xdr:colOff>
      <xdr:row>135</xdr:row>
      <xdr:rowOff>162560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E30A6EB-FE58-4CCA-BC41-9965971A05B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60C329-BF90-4921-9DD4-8836E0BDB3F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</xdr:colOff>
      <xdr:row>25</xdr:row>
      <xdr:rowOff>0</xdr:rowOff>
    </xdr:from>
    <xdr:to>
      <xdr:col>4</xdr:col>
      <xdr:colOff>3566161</xdr:colOff>
      <xdr:row>43</xdr:row>
      <xdr:rowOff>137160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EE1D8561-2A29-4E99-8029-2513B6B61F4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25</xdr:row>
      <xdr:rowOff>0</xdr:rowOff>
    </xdr:from>
    <xdr:to>
      <xdr:col>6</xdr:col>
      <xdr:colOff>3566161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22F7E37C-C09D-4F74-8D83-413E49D51E5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8</xdr:col>
      <xdr:colOff>1</xdr:colOff>
      <xdr:row>25</xdr:row>
      <xdr:rowOff>0</xdr:rowOff>
    </xdr:from>
    <xdr:to>
      <xdr:col>8</xdr:col>
      <xdr:colOff>3566161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E29D622D-9127-4DF2-A973-2D2E3B3BA1A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1</xdr:colOff>
      <xdr:row>25</xdr:row>
      <xdr:rowOff>0</xdr:rowOff>
    </xdr:from>
    <xdr:to>
      <xdr:col>10</xdr:col>
      <xdr:colOff>3566161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E50BC9D2-2AC4-4B95-872B-382DA0A2110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1B209263-55FA-4FC3-A3D5-34E5535F482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F4D09142-BE2D-43AB-9514-50CC1D6C640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C8BBDA13-2DE7-4A01-8D4D-96D5C770437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C6BFBAE9-160A-42E8-AB48-5371E972551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14140452-BAB2-4F9B-85D2-9F6A79C1AF8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5C6BC06B-4C08-41D4-BBC9-74C649C71D8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C9EB92C7-850B-4CE3-BAF0-A79785E58C5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E1080D39-7034-45F5-9BBD-65CF849B9D6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E88637ED-B508-4448-8632-B8B48D811EB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3B0FA631-8D5A-4C63-A95C-F7E0902639B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FDF8D435-A4BC-4AC0-8DC9-E586574FD80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24FB959C-7465-44AA-B55E-A4237758082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C87B3935-9641-408B-A79B-45CF4117064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10CB2025-40EF-4A5F-8EA6-51C77B76E8C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20F5E669-ABD7-4D2C-92D5-B2835E096DF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4</xdr:col>
      <xdr:colOff>0</xdr:colOff>
      <xdr:row>119</xdr:row>
      <xdr:rowOff>0</xdr:rowOff>
    </xdr:from>
    <xdr:to>
      <xdr:col>4</xdr:col>
      <xdr:colOff>3566160</xdr:colOff>
      <xdr:row>137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B6AC43B2-E7BF-4086-ABC4-D4527957ACE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6</xdr:col>
      <xdr:colOff>0</xdr:colOff>
      <xdr:row>119</xdr:row>
      <xdr:rowOff>0</xdr:rowOff>
    </xdr:from>
    <xdr:to>
      <xdr:col>6</xdr:col>
      <xdr:colOff>3566160</xdr:colOff>
      <xdr:row>137</xdr:row>
      <xdr:rowOff>137160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AB003BE0-A356-4DE3-B138-1AD1CA301A4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6DB0BB27-96B9-43E7-968C-1A007F430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6954500" y="1333500"/>
          <a:ext cx="2307409" cy="26932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BA94140-DCB1-4910-B4A2-7C48E9D0AEC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8D31C13-F67D-4518-9BF7-8E6D42B8796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368300</xdr:colOff>
      <xdr:row>119</xdr:row>
      <xdr:rowOff>25400</xdr:rowOff>
    </xdr:from>
    <xdr:to>
      <xdr:col>10</xdr:col>
      <xdr:colOff>3540760</xdr:colOff>
      <xdr:row>137</xdr:row>
      <xdr:rowOff>162560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083B326-788D-45A4-8C19-2F1774FCFDF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368300</xdr:colOff>
      <xdr:row>119</xdr:row>
      <xdr:rowOff>25400</xdr:rowOff>
    </xdr:from>
    <xdr:to>
      <xdr:col>8</xdr:col>
      <xdr:colOff>3540760</xdr:colOff>
      <xdr:row>137</xdr:row>
      <xdr:rowOff>162560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2D055BB-CA1C-40C9-8759-CA8BD93346A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25400</xdr:colOff>
      <xdr:row>119</xdr:row>
      <xdr:rowOff>25400</xdr:rowOff>
    </xdr:from>
    <xdr:to>
      <xdr:col>12</xdr:col>
      <xdr:colOff>3591560</xdr:colOff>
      <xdr:row>137</xdr:row>
      <xdr:rowOff>162560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2E51C34-0FC4-41D7-A1E5-EF05FF3885D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1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478E392-E2D9-4151-A0D6-5A17C2C84E3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44" name="Chart 43">
          <a:extLst>
            <a:ext uri="{FF2B5EF4-FFF2-40B4-BE49-F238E27FC236}">
              <a16:creationId xmlns:a16="http://schemas.microsoft.com/office/drawing/2014/main" id="{7AA2BDF4-75A2-4092-8571-0E6465A58D2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92401E2C-A361-4CFE-B0B4-A81444ECF4C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3" name="Chart 52">
          <a:extLst>
            <a:ext uri="{FF2B5EF4-FFF2-40B4-BE49-F238E27FC236}">
              <a16:creationId xmlns:a16="http://schemas.microsoft.com/office/drawing/2014/main" id="{907159B0-700C-4B81-91ED-0EF23901AAE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DAE7561A-2471-4454-A9AF-23E208C6BE1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F33D752F-5413-43D8-9D6F-C1964591603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BA35EE5E-130C-4AF3-B9A6-969E0E5F373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431259DE-A9B6-4948-9A32-082441D95D4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26CD3189-0254-4EC9-B1C1-0F3607D75BF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2F8CB3F6-9E04-405F-8C4C-E5881C1B3B7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9962A8B9-7D0B-4240-AC97-3902CAC971A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13</xdr:col>
      <xdr:colOff>3810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8D3A31F8-5490-47D8-BAF5-06885D7EC71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1BF37317-3D47-4C7C-8F87-C8969EF8AE9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98194D4A-CE52-4987-91E7-90409893949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C687BAAD-E124-4455-B7B1-1F363896EC2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818421C7-BAB1-46F0-96DD-0C697D5950A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580D90B9-0C77-4271-8D05-5D4128AA34A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ACA6B622-3069-4EBC-BCF0-199A430875A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3F9C9586-F4CF-43D3-B366-F6748FDC459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46AA02E2-79B4-4293-B834-192E068B67D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FBFABD73-087E-4C0C-A5A5-96FFCD67717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9B254B3D-1D1A-47D9-A854-DEDFF87F313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FA694A8D-20AF-4FAD-A18D-6B9139EA494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12496EDC-4675-48BB-8308-675978057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333500"/>
          <a:ext cx="2307409" cy="26932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2B52225-0140-44D1-B86D-E0FE550914E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381000</xdr:colOff>
      <xdr:row>117</xdr:row>
      <xdr:rowOff>38100</xdr:rowOff>
    </xdr:from>
    <xdr:to>
      <xdr:col>10</xdr:col>
      <xdr:colOff>3553460</xdr:colOff>
      <xdr:row>135</xdr:row>
      <xdr:rowOff>175260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44E6670-E195-4AD0-9F4B-F4EFAE7CC3D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381000</xdr:colOff>
      <xdr:row>117</xdr:row>
      <xdr:rowOff>38100</xdr:rowOff>
    </xdr:from>
    <xdr:to>
      <xdr:col>8</xdr:col>
      <xdr:colOff>3553460</xdr:colOff>
      <xdr:row>135</xdr:row>
      <xdr:rowOff>175260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6D8AE016-CA10-46D1-A675-68C87C0348B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12700</xdr:colOff>
      <xdr:row>117</xdr:row>
      <xdr:rowOff>50800</xdr:rowOff>
    </xdr:from>
    <xdr:to>
      <xdr:col>12</xdr:col>
      <xdr:colOff>3578860</xdr:colOff>
      <xdr:row>135</xdr:row>
      <xdr:rowOff>187960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DC26494-6D5E-44BB-AB9F-FE059410B4F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1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A0D3C14-C032-4032-AD58-07CE04AFB5E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</xdr:colOff>
      <xdr:row>25</xdr:row>
      <xdr:rowOff>0</xdr:rowOff>
    </xdr:from>
    <xdr:to>
      <xdr:col>4</xdr:col>
      <xdr:colOff>3566161</xdr:colOff>
      <xdr:row>43</xdr:row>
      <xdr:rowOff>137160</xdr:rowOff>
    </xdr:to>
    <xdr:graphicFrame macro="">
      <xdr:nvGraphicFramePr>
        <xdr:cNvPr id="48" name="Chart 47">
          <a:extLst>
            <a:ext uri="{FF2B5EF4-FFF2-40B4-BE49-F238E27FC236}">
              <a16:creationId xmlns:a16="http://schemas.microsoft.com/office/drawing/2014/main" id="{CBA5ABB7-1281-4FE7-A1A2-46D1C559CDB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25</xdr:row>
      <xdr:rowOff>0</xdr:rowOff>
    </xdr:from>
    <xdr:to>
      <xdr:col>6</xdr:col>
      <xdr:colOff>3566161</xdr:colOff>
      <xdr:row>43</xdr:row>
      <xdr:rowOff>137160</xdr:rowOff>
    </xdr:to>
    <xdr:graphicFrame macro="">
      <xdr:nvGraphicFramePr>
        <xdr:cNvPr id="49" name="Chart 48">
          <a:extLst>
            <a:ext uri="{FF2B5EF4-FFF2-40B4-BE49-F238E27FC236}">
              <a16:creationId xmlns:a16="http://schemas.microsoft.com/office/drawing/2014/main" id="{A3F19753-ACDE-4A86-BA6A-4F2D7BE7B0B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8</xdr:col>
      <xdr:colOff>1</xdr:colOff>
      <xdr:row>25</xdr:row>
      <xdr:rowOff>0</xdr:rowOff>
    </xdr:from>
    <xdr:to>
      <xdr:col>8</xdr:col>
      <xdr:colOff>3566161</xdr:colOff>
      <xdr:row>43</xdr:row>
      <xdr:rowOff>137160</xdr:rowOff>
    </xdr:to>
    <xdr:graphicFrame macro="">
      <xdr:nvGraphicFramePr>
        <xdr:cNvPr id="50" name="Chart 49">
          <a:extLst>
            <a:ext uri="{FF2B5EF4-FFF2-40B4-BE49-F238E27FC236}">
              <a16:creationId xmlns:a16="http://schemas.microsoft.com/office/drawing/2014/main" id="{1B086E18-0B4A-4B9E-811F-0B7EE7C7C4D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1</xdr:colOff>
      <xdr:row>25</xdr:row>
      <xdr:rowOff>0</xdr:rowOff>
    </xdr:from>
    <xdr:to>
      <xdr:col>10</xdr:col>
      <xdr:colOff>3566161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C1722DF8-4286-498A-A509-1C60FE107CF4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69295237-73AA-4AAA-9363-5E51D144C67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3B972449-D864-4806-B28A-3390C5C3AD4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1" name="Chart 60">
          <a:extLst>
            <a:ext uri="{FF2B5EF4-FFF2-40B4-BE49-F238E27FC236}">
              <a16:creationId xmlns:a16="http://schemas.microsoft.com/office/drawing/2014/main" id="{5CE90863-04F1-4CB8-9435-4FA6CC9B002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0428B25C-A9FA-4020-846F-0D2090D6FDB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AD094DC5-CB9C-42B2-BB46-F7565B1FE72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B89E18A8-8147-45F0-ADE1-31C5523EB9AF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AE4D9EA4-74D7-4712-BB52-3A4D39A1061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3147EB42-2FE1-4FD8-BFEB-E214F968460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7FFF3310-47CD-46DC-ABD3-93DEB3CBE15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949051B2-2C2F-4CC1-8669-95219948AE7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4E71A8D4-D419-4D32-AFA7-31A7454178D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A8461B06-E416-4939-9DD8-F2A3FFFBC65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8962C0EA-EC63-4D42-A1B8-084505382FD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5451A69E-8D33-46C4-ABC2-263EF7CFC8E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44442591-105E-4FBE-A386-B56042D0E2C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92D648C4-D61E-4F16-858B-A15911DB69D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A1B5FF71-CE93-4C9B-A6CB-23A3DBB3834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6" name="Chart 75">
          <a:extLst>
            <a:ext uri="{FF2B5EF4-FFF2-40B4-BE49-F238E27FC236}">
              <a16:creationId xmlns:a16="http://schemas.microsoft.com/office/drawing/2014/main" id="{087BAEBC-84E4-4F5D-996D-F01A33D1746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BEAF752D-9F6F-41FB-B546-6E60186AF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333500"/>
          <a:ext cx="2307409" cy="26932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81E65B1-3477-42EC-A7E1-BD8D732E335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10</xdr:col>
      <xdr:colOff>25400</xdr:colOff>
      <xdr:row>117</xdr:row>
      <xdr:rowOff>50800</xdr:rowOff>
    </xdr:from>
    <xdr:to>
      <xdr:col>10</xdr:col>
      <xdr:colOff>3591560</xdr:colOff>
      <xdr:row>135</xdr:row>
      <xdr:rowOff>187960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8FAFFBC1-E1FA-47DF-8E8A-575834832B5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8</xdr:col>
      <xdr:colOff>25400</xdr:colOff>
      <xdr:row>117</xdr:row>
      <xdr:rowOff>50800</xdr:rowOff>
    </xdr:from>
    <xdr:to>
      <xdr:col>8</xdr:col>
      <xdr:colOff>3591560</xdr:colOff>
      <xdr:row>135</xdr:row>
      <xdr:rowOff>187960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5AC7D1D-59A8-4F07-B8E4-CDD915BA8FB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0</xdr:colOff>
      <xdr:row>117</xdr:row>
      <xdr:rowOff>76200</xdr:rowOff>
    </xdr:from>
    <xdr:to>
      <xdr:col>12</xdr:col>
      <xdr:colOff>3566160</xdr:colOff>
      <xdr:row>136</xdr:row>
      <xdr:rowOff>22860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71CA9D0-9018-4096-886C-136A53F60AC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DEC495-143C-4A7E-9CF7-42EED691FFF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</xdr:colOff>
      <xdr:row>25</xdr:row>
      <xdr:rowOff>0</xdr:rowOff>
    </xdr:from>
    <xdr:to>
      <xdr:col>4</xdr:col>
      <xdr:colOff>3566161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C15E68FD-3FD4-48FD-B137-1D37EFC3AC6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25</xdr:row>
      <xdr:rowOff>0</xdr:rowOff>
    </xdr:from>
    <xdr:to>
      <xdr:col>6</xdr:col>
      <xdr:colOff>3566161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E9B8043A-C198-4EB2-A291-5105FAAFEEE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8</xdr:col>
      <xdr:colOff>1</xdr:colOff>
      <xdr:row>25</xdr:row>
      <xdr:rowOff>0</xdr:rowOff>
    </xdr:from>
    <xdr:to>
      <xdr:col>8</xdr:col>
      <xdr:colOff>3566161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B27A5381-9ECD-49C9-8D8C-27F80349340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1</xdr:colOff>
      <xdr:row>25</xdr:row>
      <xdr:rowOff>0</xdr:rowOff>
    </xdr:from>
    <xdr:to>
      <xdr:col>10</xdr:col>
      <xdr:colOff>3566161</xdr:colOff>
      <xdr:row>43</xdr:row>
      <xdr:rowOff>137160</xdr:rowOff>
    </xdr:to>
    <xdr:graphicFrame macro="">
      <xdr:nvGraphicFramePr>
        <xdr:cNvPr id="58" name="Chart 57">
          <a:extLst>
            <a:ext uri="{FF2B5EF4-FFF2-40B4-BE49-F238E27FC236}">
              <a16:creationId xmlns:a16="http://schemas.microsoft.com/office/drawing/2014/main" id="{2BE0B1DF-2DBD-438D-95BE-57D5C3003533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59" name="Chart 58">
          <a:extLst>
            <a:ext uri="{FF2B5EF4-FFF2-40B4-BE49-F238E27FC236}">
              <a16:creationId xmlns:a16="http://schemas.microsoft.com/office/drawing/2014/main" id="{A411B8B6-3658-4E6B-8BA9-4074105C09F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60" name="Chart 59">
          <a:extLst>
            <a:ext uri="{FF2B5EF4-FFF2-40B4-BE49-F238E27FC236}">
              <a16:creationId xmlns:a16="http://schemas.microsoft.com/office/drawing/2014/main" id="{FDCCBDAD-2BCB-4CC9-BBF3-E6EE1C7800E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2" name="Chart 61">
          <a:extLst>
            <a:ext uri="{FF2B5EF4-FFF2-40B4-BE49-F238E27FC236}">
              <a16:creationId xmlns:a16="http://schemas.microsoft.com/office/drawing/2014/main" id="{D6A599A5-7D3D-4A11-BE88-3790B7CA5AC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3645B401-1BD0-4E47-9B9D-CA88D3C360F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27971298-D1AB-4ABD-A7B9-42E82079F3F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E3189A9F-8865-45F2-9563-3804A3AC537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1095DCAE-ED61-4E3A-899E-E04E861A350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1F15D56E-CE41-41E3-A3BB-781A7987FF3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D0D53804-F272-4BB1-884E-526A975401C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E621F350-559A-41C1-A500-FD58F27BA88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35B5F056-19F6-41C1-AB1B-5A5B8B8CE13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B1F9437E-CEB5-472C-AF29-215C18A7E5E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76" name="Chart 75">
          <a:extLst>
            <a:ext uri="{FF2B5EF4-FFF2-40B4-BE49-F238E27FC236}">
              <a16:creationId xmlns:a16="http://schemas.microsoft.com/office/drawing/2014/main" id="{D263B526-FF75-4AC9-A93A-2CA6F3BDB20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8F78CE6B-01C4-42F7-8976-71FD00BB75F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12</xdr:col>
      <xdr:colOff>3566160</xdr:colOff>
      <xdr:row>112</xdr:row>
      <xdr:rowOff>137160</xdr:rowOff>
    </xdr:to>
    <xdr:graphicFrame macro="">
      <xdr:nvGraphicFramePr>
        <xdr:cNvPr id="78" name="Chart 77">
          <a:extLst>
            <a:ext uri="{FF2B5EF4-FFF2-40B4-BE49-F238E27FC236}">
              <a16:creationId xmlns:a16="http://schemas.microsoft.com/office/drawing/2014/main" id="{E56EDC15-9334-4ECF-A1E2-AE060AA675C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9" name="Chart 78">
          <a:extLst>
            <a:ext uri="{FF2B5EF4-FFF2-40B4-BE49-F238E27FC236}">
              <a16:creationId xmlns:a16="http://schemas.microsoft.com/office/drawing/2014/main" id="{561F6234-E845-4283-9A49-FD2EA5A2B1B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84" name="Chart 83">
          <a:extLst>
            <a:ext uri="{FF2B5EF4-FFF2-40B4-BE49-F238E27FC236}">
              <a16:creationId xmlns:a16="http://schemas.microsoft.com/office/drawing/2014/main" id="{3549F052-3CC6-4724-80D7-EF8E696449A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85" name="Chart 84">
          <a:extLst>
            <a:ext uri="{FF2B5EF4-FFF2-40B4-BE49-F238E27FC236}">
              <a16:creationId xmlns:a16="http://schemas.microsoft.com/office/drawing/2014/main" id="{CA1ADAA2-E1C5-44DF-955C-3C722B9E03F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EC5C832-816B-4BD3-BB2A-7F98D412F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333500"/>
          <a:ext cx="2307409" cy="26932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5FF7ED0-EF0D-4A81-921D-8397CAF8FC5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381000</xdr:colOff>
      <xdr:row>117</xdr:row>
      <xdr:rowOff>12700</xdr:rowOff>
    </xdr:from>
    <xdr:to>
      <xdr:col>10</xdr:col>
      <xdr:colOff>3553460</xdr:colOff>
      <xdr:row>135</xdr:row>
      <xdr:rowOff>149860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AB0E491-2081-4CD5-B22B-226AB0385F1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381000</xdr:colOff>
      <xdr:row>117</xdr:row>
      <xdr:rowOff>12700</xdr:rowOff>
    </xdr:from>
    <xdr:to>
      <xdr:col>8</xdr:col>
      <xdr:colOff>3553460</xdr:colOff>
      <xdr:row>135</xdr:row>
      <xdr:rowOff>149860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00E95D5-4F93-4574-9284-92F14C19599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12700</xdr:colOff>
      <xdr:row>117</xdr:row>
      <xdr:rowOff>25400</xdr:rowOff>
    </xdr:from>
    <xdr:to>
      <xdr:col>12</xdr:col>
      <xdr:colOff>3578860</xdr:colOff>
      <xdr:row>135</xdr:row>
      <xdr:rowOff>162560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59AE833D-3DC4-4E80-BA2B-52F574126B3D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D7410A-5955-4374-AD10-43C5B921A70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3566160</xdr:colOff>
      <xdr:row>20</xdr:row>
      <xdr:rowOff>137160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505020E3-E6B3-4972-94D0-BA4E6ACB74F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</xdr:colOff>
      <xdr:row>2</xdr:row>
      <xdr:rowOff>0</xdr:rowOff>
    </xdr:from>
    <xdr:to>
      <xdr:col>6</xdr:col>
      <xdr:colOff>3566161</xdr:colOff>
      <xdr:row>20</xdr:row>
      <xdr:rowOff>137160</xdr:rowOff>
    </xdr:to>
    <xdr:graphicFrame macro="">
      <xdr:nvGraphicFramePr>
        <xdr:cNvPr id="52" name="Chart 51">
          <a:extLst>
            <a:ext uri="{FF2B5EF4-FFF2-40B4-BE49-F238E27FC236}">
              <a16:creationId xmlns:a16="http://schemas.microsoft.com/office/drawing/2014/main" id="{8F8A893D-89DF-4F64-B71A-35B76B10DC0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3566160</xdr:colOff>
      <xdr:row>43</xdr:row>
      <xdr:rowOff>137160</xdr:rowOff>
    </xdr:to>
    <xdr:graphicFrame macro="">
      <xdr:nvGraphicFramePr>
        <xdr:cNvPr id="54" name="Chart 53">
          <a:extLst>
            <a:ext uri="{FF2B5EF4-FFF2-40B4-BE49-F238E27FC236}">
              <a16:creationId xmlns:a16="http://schemas.microsoft.com/office/drawing/2014/main" id="{CAE569A0-D4F9-45B2-9726-AC6997274B4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3566160</xdr:colOff>
      <xdr:row>43</xdr:row>
      <xdr:rowOff>137160</xdr:rowOff>
    </xdr:to>
    <xdr:graphicFrame macro="">
      <xdr:nvGraphicFramePr>
        <xdr:cNvPr id="55" name="Chart 54">
          <a:extLst>
            <a:ext uri="{FF2B5EF4-FFF2-40B4-BE49-F238E27FC236}">
              <a16:creationId xmlns:a16="http://schemas.microsoft.com/office/drawing/2014/main" id="{D3D0B587-A961-4CFA-A4AE-3493F3788FF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3566160</xdr:colOff>
      <xdr:row>43</xdr:row>
      <xdr:rowOff>137160</xdr:rowOff>
    </xdr:to>
    <xdr:graphicFrame macro="">
      <xdr:nvGraphicFramePr>
        <xdr:cNvPr id="56" name="Chart 55">
          <a:extLst>
            <a:ext uri="{FF2B5EF4-FFF2-40B4-BE49-F238E27FC236}">
              <a16:creationId xmlns:a16="http://schemas.microsoft.com/office/drawing/2014/main" id="{2E8C4156-6909-4036-96C5-8CF7BB61D29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0</xdr:colOff>
      <xdr:row>25</xdr:row>
      <xdr:rowOff>0</xdr:rowOff>
    </xdr:from>
    <xdr:to>
      <xdr:col>10</xdr:col>
      <xdr:colOff>3566160</xdr:colOff>
      <xdr:row>43</xdr:row>
      <xdr:rowOff>137160</xdr:rowOff>
    </xdr:to>
    <xdr:graphicFrame macro="">
      <xdr:nvGraphicFramePr>
        <xdr:cNvPr id="57" name="Chart 56">
          <a:extLst>
            <a:ext uri="{FF2B5EF4-FFF2-40B4-BE49-F238E27FC236}">
              <a16:creationId xmlns:a16="http://schemas.microsoft.com/office/drawing/2014/main" id="{F6C334D4-94F3-4F99-BA9D-66BA5ACEE9B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3566160</xdr:colOff>
      <xdr:row>66</xdr:row>
      <xdr:rowOff>137160</xdr:rowOff>
    </xdr:to>
    <xdr:graphicFrame macro="">
      <xdr:nvGraphicFramePr>
        <xdr:cNvPr id="63" name="Chart 62">
          <a:extLst>
            <a:ext uri="{FF2B5EF4-FFF2-40B4-BE49-F238E27FC236}">
              <a16:creationId xmlns:a16="http://schemas.microsoft.com/office/drawing/2014/main" id="{F0E9A305-7E55-45F5-9966-8CBA66A3849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6</xdr:col>
      <xdr:colOff>0</xdr:colOff>
      <xdr:row>48</xdr:row>
      <xdr:rowOff>0</xdr:rowOff>
    </xdr:from>
    <xdr:to>
      <xdr:col>6</xdr:col>
      <xdr:colOff>3566160</xdr:colOff>
      <xdr:row>66</xdr:row>
      <xdr:rowOff>137160</xdr:rowOff>
    </xdr:to>
    <xdr:graphicFrame macro="">
      <xdr:nvGraphicFramePr>
        <xdr:cNvPr id="64" name="Chart 63">
          <a:extLst>
            <a:ext uri="{FF2B5EF4-FFF2-40B4-BE49-F238E27FC236}">
              <a16:creationId xmlns:a16="http://schemas.microsoft.com/office/drawing/2014/main" id="{7028EFAA-3F3A-4969-8511-E3568EC0686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 editAs="oneCell">
    <xdr:from>
      <xdr:col>8</xdr:col>
      <xdr:colOff>0</xdr:colOff>
      <xdr:row>48</xdr:row>
      <xdr:rowOff>0</xdr:rowOff>
    </xdr:from>
    <xdr:to>
      <xdr:col>8</xdr:col>
      <xdr:colOff>3566160</xdr:colOff>
      <xdr:row>66</xdr:row>
      <xdr:rowOff>137160</xdr:rowOff>
    </xdr:to>
    <xdr:graphicFrame macro="">
      <xdr:nvGraphicFramePr>
        <xdr:cNvPr id="65" name="Chart 64">
          <a:extLst>
            <a:ext uri="{FF2B5EF4-FFF2-40B4-BE49-F238E27FC236}">
              <a16:creationId xmlns:a16="http://schemas.microsoft.com/office/drawing/2014/main" id="{CF7FC92B-3206-4913-993B-C56C66E1791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0</xdr:colOff>
      <xdr:row>48</xdr:row>
      <xdr:rowOff>0</xdr:rowOff>
    </xdr:from>
    <xdr:to>
      <xdr:col>10</xdr:col>
      <xdr:colOff>3566160</xdr:colOff>
      <xdr:row>66</xdr:row>
      <xdr:rowOff>137160</xdr:rowOff>
    </xdr:to>
    <xdr:graphicFrame macro="">
      <xdr:nvGraphicFramePr>
        <xdr:cNvPr id="66" name="Chart 65">
          <a:extLst>
            <a:ext uri="{FF2B5EF4-FFF2-40B4-BE49-F238E27FC236}">
              <a16:creationId xmlns:a16="http://schemas.microsoft.com/office/drawing/2014/main" id="{B77B97A1-AF84-48F4-8B03-B6E349D5961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 editAs="oneCell">
    <xdr:from>
      <xdr:col>12</xdr:col>
      <xdr:colOff>0</xdr:colOff>
      <xdr:row>48</xdr:row>
      <xdr:rowOff>0</xdr:rowOff>
    </xdr:from>
    <xdr:to>
      <xdr:col>12</xdr:col>
      <xdr:colOff>3566160</xdr:colOff>
      <xdr:row>66</xdr:row>
      <xdr:rowOff>137160</xdr:rowOff>
    </xdr:to>
    <xdr:graphicFrame macro="">
      <xdr:nvGraphicFramePr>
        <xdr:cNvPr id="67" name="Chart 66">
          <a:extLst>
            <a:ext uri="{FF2B5EF4-FFF2-40B4-BE49-F238E27FC236}">
              <a16:creationId xmlns:a16="http://schemas.microsoft.com/office/drawing/2014/main" id="{4217C2F2-7E1B-4C42-B07E-F24EE83D2BF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3566160</xdr:colOff>
      <xdr:row>89</xdr:row>
      <xdr:rowOff>137160</xdr:rowOff>
    </xdr:to>
    <xdr:graphicFrame macro="">
      <xdr:nvGraphicFramePr>
        <xdr:cNvPr id="68" name="Chart 67">
          <a:extLst>
            <a:ext uri="{FF2B5EF4-FFF2-40B4-BE49-F238E27FC236}">
              <a16:creationId xmlns:a16="http://schemas.microsoft.com/office/drawing/2014/main" id="{B6864CCE-FD23-4025-A53C-DEBA18B2F1F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 editAs="oneCell">
    <xdr:from>
      <xdr:col>6</xdr:col>
      <xdr:colOff>0</xdr:colOff>
      <xdr:row>71</xdr:row>
      <xdr:rowOff>0</xdr:rowOff>
    </xdr:from>
    <xdr:to>
      <xdr:col>6</xdr:col>
      <xdr:colOff>3566160</xdr:colOff>
      <xdr:row>89</xdr:row>
      <xdr:rowOff>137160</xdr:rowOff>
    </xdr:to>
    <xdr:graphicFrame macro="">
      <xdr:nvGraphicFramePr>
        <xdr:cNvPr id="69" name="Chart 68">
          <a:extLst>
            <a:ext uri="{FF2B5EF4-FFF2-40B4-BE49-F238E27FC236}">
              <a16:creationId xmlns:a16="http://schemas.microsoft.com/office/drawing/2014/main" id="{4B594CBE-2774-4E1C-8B71-73D07A63322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 editAs="oneCell">
    <xdr:from>
      <xdr:col>8</xdr:col>
      <xdr:colOff>0</xdr:colOff>
      <xdr:row>71</xdr:row>
      <xdr:rowOff>0</xdr:rowOff>
    </xdr:from>
    <xdr:to>
      <xdr:col>8</xdr:col>
      <xdr:colOff>3566160</xdr:colOff>
      <xdr:row>89</xdr:row>
      <xdr:rowOff>137160</xdr:rowOff>
    </xdr:to>
    <xdr:graphicFrame macro="">
      <xdr:nvGraphicFramePr>
        <xdr:cNvPr id="70" name="Chart 69">
          <a:extLst>
            <a:ext uri="{FF2B5EF4-FFF2-40B4-BE49-F238E27FC236}">
              <a16:creationId xmlns:a16="http://schemas.microsoft.com/office/drawing/2014/main" id="{8B727EC3-2E2A-4775-BDDF-4ECFA2B1704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 editAs="oneCell">
    <xdr:from>
      <xdr:col>10</xdr:col>
      <xdr:colOff>0</xdr:colOff>
      <xdr:row>71</xdr:row>
      <xdr:rowOff>0</xdr:rowOff>
    </xdr:from>
    <xdr:to>
      <xdr:col>10</xdr:col>
      <xdr:colOff>3566160</xdr:colOff>
      <xdr:row>89</xdr:row>
      <xdr:rowOff>137160</xdr:rowOff>
    </xdr:to>
    <xdr:graphicFrame macro="">
      <xdr:nvGraphicFramePr>
        <xdr:cNvPr id="71" name="Chart 70">
          <a:extLst>
            <a:ext uri="{FF2B5EF4-FFF2-40B4-BE49-F238E27FC236}">
              <a16:creationId xmlns:a16="http://schemas.microsoft.com/office/drawing/2014/main" id="{8C8861A0-4436-4213-BBAF-E89EBDBFA2B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3566160</xdr:colOff>
      <xdr:row>112</xdr:row>
      <xdr:rowOff>137160</xdr:rowOff>
    </xdr:to>
    <xdr:graphicFrame macro="">
      <xdr:nvGraphicFramePr>
        <xdr:cNvPr id="72" name="Chart 71">
          <a:extLst>
            <a:ext uri="{FF2B5EF4-FFF2-40B4-BE49-F238E27FC236}">
              <a16:creationId xmlns:a16="http://schemas.microsoft.com/office/drawing/2014/main" id="{B81DB475-FE5B-4374-AB82-BB9CF8413AA7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 editAs="oneCell">
    <xdr:from>
      <xdr:col>6</xdr:col>
      <xdr:colOff>0</xdr:colOff>
      <xdr:row>94</xdr:row>
      <xdr:rowOff>0</xdr:rowOff>
    </xdr:from>
    <xdr:to>
      <xdr:col>7</xdr:col>
      <xdr:colOff>725</xdr:colOff>
      <xdr:row>112</xdr:row>
      <xdr:rowOff>137160</xdr:rowOff>
    </xdr:to>
    <xdr:graphicFrame macro="">
      <xdr:nvGraphicFramePr>
        <xdr:cNvPr id="73" name="Chart 72">
          <a:extLst>
            <a:ext uri="{FF2B5EF4-FFF2-40B4-BE49-F238E27FC236}">
              <a16:creationId xmlns:a16="http://schemas.microsoft.com/office/drawing/2014/main" id="{BF9B7FFC-4BD9-42C1-BC6E-F1454ABA055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10</xdr:col>
      <xdr:colOff>0</xdr:colOff>
      <xdr:row>94</xdr:row>
      <xdr:rowOff>0</xdr:rowOff>
    </xdr:from>
    <xdr:to>
      <xdr:col>10</xdr:col>
      <xdr:colOff>3566160</xdr:colOff>
      <xdr:row>112</xdr:row>
      <xdr:rowOff>137160</xdr:rowOff>
    </xdr:to>
    <xdr:graphicFrame macro="">
      <xdr:nvGraphicFramePr>
        <xdr:cNvPr id="74" name="Chart 73">
          <a:extLst>
            <a:ext uri="{FF2B5EF4-FFF2-40B4-BE49-F238E27FC236}">
              <a16:creationId xmlns:a16="http://schemas.microsoft.com/office/drawing/2014/main" id="{89E70059-328C-4FCB-8CE5-502E86AA8DBB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 editAs="oneCell">
    <xdr:from>
      <xdr:col>12</xdr:col>
      <xdr:colOff>0</xdr:colOff>
      <xdr:row>94</xdr:row>
      <xdr:rowOff>0</xdr:rowOff>
    </xdr:from>
    <xdr:to>
      <xdr:col>13</xdr:col>
      <xdr:colOff>3810</xdr:colOff>
      <xdr:row>112</xdr:row>
      <xdr:rowOff>137160</xdr:rowOff>
    </xdr:to>
    <xdr:graphicFrame macro="">
      <xdr:nvGraphicFramePr>
        <xdr:cNvPr id="75" name="Chart 74">
          <a:extLst>
            <a:ext uri="{FF2B5EF4-FFF2-40B4-BE49-F238E27FC236}">
              <a16:creationId xmlns:a16="http://schemas.microsoft.com/office/drawing/2014/main" id="{4D794DE3-030A-4C55-938D-68A0A191077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 editAs="oneCell">
    <xdr:from>
      <xdr:col>8</xdr:col>
      <xdr:colOff>0</xdr:colOff>
      <xdr:row>94</xdr:row>
      <xdr:rowOff>0</xdr:rowOff>
    </xdr:from>
    <xdr:to>
      <xdr:col>8</xdr:col>
      <xdr:colOff>3566160</xdr:colOff>
      <xdr:row>112</xdr:row>
      <xdr:rowOff>137160</xdr:rowOff>
    </xdr:to>
    <xdr:graphicFrame macro="">
      <xdr:nvGraphicFramePr>
        <xdr:cNvPr id="76" name="Chart 75">
          <a:extLst>
            <a:ext uri="{FF2B5EF4-FFF2-40B4-BE49-F238E27FC236}">
              <a16:creationId xmlns:a16="http://schemas.microsoft.com/office/drawing/2014/main" id="{FCD9ACC7-4CE4-47B3-A48E-4BEF8B3AD5F1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3566160</xdr:colOff>
      <xdr:row>135</xdr:row>
      <xdr:rowOff>137160</xdr:rowOff>
    </xdr:to>
    <xdr:graphicFrame macro="">
      <xdr:nvGraphicFramePr>
        <xdr:cNvPr id="77" name="Chart 76">
          <a:extLst>
            <a:ext uri="{FF2B5EF4-FFF2-40B4-BE49-F238E27FC236}">
              <a16:creationId xmlns:a16="http://schemas.microsoft.com/office/drawing/2014/main" id="{FD679668-60C2-434E-A4B4-B35E401F7D0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 editAs="oneCell">
    <xdr:from>
      <xdr:col>6</xdr:col>
      <xdr:colOff>0</xdr:colOff>
      <xdr:row>117</xdr:row>
      <xdr:rowOff>0</xdr:rowOff>
    </xdr:from>
    <xdr:to>
      <xdr:col>6</xdr:col>
      <xdr:colOff>3566160</xdr:colOff>
      <xdr:row>135</xdr:row>
      <xdr:rowOff>137160</xdr:rowOff>
    </xdr:to>
    <xdr:graphicFrame macro="">
      <xdr:nvGraphicFramePr>
        <xdr:cNvPr id="78" name="Chart 77">
          <a:extLst>
            <a:ext uri="{FF2B5EF4-FFF2-40B4-BE49-F238E27FC236}">
              <a16:creationId xmlns:a16="http://schemas.microsoft.com/office/drawing/2014/main" id="{F0CDE737-BD05-45C8-923F-518358869732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 editAs="oneCell">
    <xdr:from>
      <xdr:col>10</xdr:col>
      <xdr:colOff>800100</xdr:colOff>
      <xdr:row>6</xdr:row>
      <xdr:rowOff>190500</xdr:rowOff>
    </xdr:from>
    <xdr:to>
      <xdr:col>10</xdr:col>
      <xdr:colOff>3107509</xdr:colOff>
      <xdr:row>21</xdr:row>
      <xdr:rowOff>26265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AADE087F-A488-4F75-9CDB-ECB19AF2E1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6954500" y="1333500"/>
          <a:ext cx="2307409" cy="269326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71</xdr:row>
      <xdr:rowOff>0</xdr:rowOff>
    </xdr:from>
    <xdr:to>
      <xdr:col>12</xdr:col>
      <xdr:colOff>3566160</xdr:colOff>
      <xdr:row>89</xdr:row>
      <xdr:rowOff>137160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A1035CA-BD08-4885-8B61-CD449FE6F2BE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 editAs="oneCell">
    <xdr:from>
      <xdr:col>9</xdr:col>
      <xdr:colOff>381000</xdr:colOff>
      <xdr:row>116</xdr:row>
      <xdr:rowOff>185057</xdr:rowOff>
    </xdr:from>
    <xdr:to>
      <xdr:col>10</xdr:col>
      <xdr:colOff>3555274</xdr:colOff>
      <xdr:row>135</xdr:row>
      <xdr:rowOff>126274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B7204AB-3A29-4028-A2BC-D1C0C9CCC4D5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 editAs="oneCell">
    <xdr:from>
      <xdr:col>7</xdr:col>
      <xdr:colOff>381000</xdr:colOff>
      <xdr:row>116</xdr:row>
      <xdr:rowOff>185057</xdr:rowOff>
    </xdr:from>
    <xdr:to>
      <xdr:col>8</xdr:col>
      <xdr:colOff>3555275</xdr:colOff>
      <xdr:row>135</xdr:row>
      <xdr:rowOff>126274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CB79294-64C1-4D7A-81F5-3BA0629A8E8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 editAs="oneCell">
    <xdr:from>
      <xdr:col>12</xdr:col>
      <xdr:colOff>21771</xdr:colOff>
      <xdr:row>117</xdr:row>
      <xdr:rowOff>1</xdr:rowOff>
    </xdr:from>
    <xdr:to>
      <xdr:col>12</xdr:col>
      <xdr:colOff>3587931</xdr:colOff>
      <xdr:row>135</xdr:row>
      <xdr:rowOff>137161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487B4D5-EEED-479D-B9A1-A5889BB8E6E9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20</xdr:row>
      <xdr:rowOff>137160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FFBC2B3-0D4F-4C75-B45C-9EC904845AE8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20424-3155-48DF-A338-193E724993D0}">
  <sheetPr codeName="Sheet1">
    <tabColor theme="1"/>
  </sheetPr>
  <dimension ref="A1:Y382"/>
  <sheetViews>
    <sheetView tabSelected="1" zoomScale="70" zoomScaleNormal="70" workbookViewId="0"/>
  </sheetViews>
  <sheetFormatPr defaultRowHeight="14.4" x14ac:dyDescent="0.3"/>
  <cols>
    <col min="1" max="2" width="2.6640625" style="1" customWidth="1"/>
    <col min="3" max="3" width="53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D1" s="4"/>
      <c r="E1" s="4"/>
      <c r="F1" s="4"/>
      <c r="J1" s="4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I2" s="8"/>
      <c r="N2" s="5"/>
      <c r="O2" s="5"/>
      <c r="P2" s="5"/>
      <c r="Q2" s="5"/>
      <c r="R2" s="5"/>
      <c r="S2" s="5"/>
    </row>
    <row r="3" spans="1:25" ht="15" customHeight="1" x14ac:dyDescent="0.3">
      <c r="C3" s="231" t="s">
        <v>35</v>
      </c>
      <c r="D3" s="5"/>
      <c r="J3" s="5"/>
      <c r="K3" s="226" t="s">
        <v>31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32"/>
      <c r="E4" s="16"/>
      <c r="K4" s="227"/>
    </row>
    <row r="5" spans="1:25" ht="15" customHeight="1" x14ac:dyDescent="0.3">
      <c r="C5" s="4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>
      <c r="C8" s="16" t="s">
        <v>1</v>
      </c>
    </row>
    <row r="9" spans="1:25" ht="15" customHeight="1" x14ac:dyDescent="0.3">
      <c r="C9" s="16" t="s">
        <v>0</v>
      </c>
      <c r="E9" s="19"/>
    </row>
    <row r="10" spans="1:25" ht="15" customHeight="1" x14ac:dyDescent="0.3">
      <c r="E10" s="19"/>
    </row>
    <row r="11" spans="1:25" ht="15" customHeight="1" x14ac:dyDescent="0.3">
      <c r="C11" s="16" t="s">
        <v>32</v>
      </c>
      <c r="I11" s="4"/>
    </row>
    <row r="12" spans="1:25" ht="15" customHeight="1" x14ac:dyDescent="0.3">
      <c r="C12" s="16" t="str">
        <f>CONCATENATE("is shown if performed before the first day of ",Date_Control!$C$3)</f>
        <v>is shown if performed before the first day of October</v>
      </c>
      <c r="E12" s="17"/>
      <c r="H12" s="2"/>
      <c r="I12" s="4"/>
      <c r="J12" s="3"/>
    </row>
    <row r="13" spans="1:25" ht="15" customHeight="1" x14ac:dyDescent="0.3">
      <c r="C13" s="16" t="s">
        <v>33</v>
      </c>
      <c r="E13" s="17"/>
      <c r="H13" s="2"/>
      <c r="I13" s="4"/>
      <c r="J13" s="3"/>
    </row>
    <row r="14" spans="1:25" ht="15" customHeight="1" x14ac:dyDescent="0.3">
      <c r="E14" s="17"/>
      <c r="H14" s="2"/>
      <c r="I14" s="4"/>
      <c r="J14" s="3"/>
    </row>
    <row r="15" spans="1:25" ht="15" customHeight="1" x14ac:dyDescent="0.3">
      <c r="C15" s="19" t="str">
        <f>CONCATENATE("Membership numbers are as of the first day of ", Date_Control!$C$3)</f>
        <v>Membership numbers are as of the first day of October</v>
      </c>
      <c r="E15" s="41"/>
      <c r="H15" s="2"/>
      <c r="I15" s="4"/>
      <c r="J15" s="3"/>
    </row>
    <row r="16" spans="1:25" ht="15" customHeight="1" x14ac:dyDescent="0.3">
      <c r="C16" s="19" t="s">
        <v>30</v>
      </c>
      <c r="E16" s="17"/>
      <c r="H16" s="2"/>
      <c r="I16" s="4"/>
      <c r="J16" s="3"/>
    </row>
    <row r="17" spans="1:25" ht="15" customHeight="1" x14ac:dyDescent="0.3">
      <c r="E17" s="17"/>
      <c r="I17" s="4"/>
    </row>
    <row r="18" spans="1:25" ht="15" customHeight="1" x14ac:dyDescent="0.3">
      <c r="C18" s="19" t="str">
        <f>CONCATENATE("Facility numbers are as of the first day of ", Date_Control!$C$1)</f>
        <v xml:space="preserve">Facility numbers are as of the first day of </v>
      </c>
      <c r="I18" s="4"/>
    </row>
    <row r="19" spans="1:25" ht="15" customHeight="1" x14ac:dyDescent="0.3">
      <c r="C19" s="19" t="s">
        <v>42</v>
      </c>
    </row>
    <row r="20" spans="1:25" ht="15" customHeight="1" x14ac:dyDescent="0.3"/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31" t="s">
        <v>35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32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31" t="s">
        <v>35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32"/>
      <c r="D50" s="3"/>
      <c r="E50" s="8"/>
      <c r="F50" s="3"/>
      <c r="G50" s="8"/>
      <c r="H50" s="8"/>
      <c r="I50" s="8"/>
      <c r="K50" s="8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31" t="s">
        <v>35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32"/>
      <c r="D73" s="3"/>
      <c r="E73" s="8"/>
      <c r="F73" s="3"/>
      <c r="G73" s="8"/>
      <c r="I73" s="8"/>
      <c r="K73" s="8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C91" s="4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31" t="s">
        <v>35</v>
      </c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32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31" t="s">
        <v>35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32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ht="15" customHeight="1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ht="15" customHeight="1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ht="15" customHeight="1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ht="15" customHeight="1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ht="15" customHeight="1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ht="15" customHeight="1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ht="15" customHeight="1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ht="15" customHeight="1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ht="15" customHeight="1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ht="15" customHeight="1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ht="15" customHeight="1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ht="15" customHeight="1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ht="15" customHeight="1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ht="15" customHeight="1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ht="15" customHeight="1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ht="15" customHeight="1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ht="15" customHeight="1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ht="15" customHeight="1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ht="15" customHeight="1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:25" ht="15" customHeight="1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:25" ht="15" customHeight="1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:25" ht="15" customHeight="1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:25" ht="15" customHeight="1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:25" ht="15" customHeight="1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:25" ht="15" customHeight="1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:25" ht="15" customHeight="1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:25" ht="15" customHeight="1" x14ac:dyDescent="0.3">
      <c r="A200" s="1" t="s">
        <v>57</v>
      </c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:25" ht="15" customHeight="1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122:C123"/>
    <mergeCell ref="C124:C125"/>
    <mergeCell ref="C53:C54"/>
    <mergeCell ref="C55:C56"/>
    <mergeCell ref="C57:C58"/>
    <mergeCell ref="C118:C119"/>
    <mergeCell ref="C101:C102"/>
    <mergeCell ref="C106:C107"/>
    <mergeCell ref="C99:C100"/>
    <mergeCell ref="C72:C73"/>
    <mergeCell ref="C95:C96"/>
    <mergeCell ref="C78:C79"/>
    <mergeCell ref="C76:C77"/>
    <mergeCell ref="C6:C7"/>
    <mergeCell ref="K3:K5"/>
    <mergeCell ref="C26:C27"/>
    <mergeCell ref="C49:C50"/>
    <mergeCell ref="C3:C4"/>
    <mergeCell ref="C30:C31"/>
    <mergeCell ref="C32:C33"/>
    <mergeCell ref="C34:C3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98171-5913-4193-BB70-48D93C32CC7E}">
  <sheetPr codeName="Sheet2">
    <tabColor theme="9" tint="0.39997558519241921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5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3:25" ht="15" customHeight="1" x14ac:dyDescent="0.3">
      <c r="D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3:25" ht="15" customHeight="1" x14ac:dyDescent="0.3">
      <c r="E2" s="16"/>
    </row>
    <row r="3" spans="3:25" ht="15" customHeight="1" x14ac:dyDescent="0.3">
      <c r="C3" s="233" t="str">
        <f>Data_Membership!C$2</f>
        <v>NORTHEAST DISTRICT - NORTHERN REGION</v>
      </c>
      <c r="E3" s="58">
        <v>13</v>
      </c>
      <c r="F3" s="40"/>
      <c r="K3" s="226" t="s">
        <v>31</v>
      </c>
    </row>
    <row r="4" spans="3:25" ht="15" customHeight="1" x14ac:dyDescent="0.3">
      <c r="C4" s="234"/>
      <c r="E4" s="16"/>
      <c r="K4" s="227"/>
    </row>
    <row r="5" spans="3:25" ht="15" customHeight="1" x14ac:dyDescent="0.3">
      <c r="E5" s="16"/>
      <c r="K5" s="228"/>
    </row>
    <row r="6" spans="3:25" ht="15" customHeight="1" x14ac:dyDescent="0.3">
      <c r="C6" s="229" t="str">
        <f>CONCATENATE(Date_Control!C3," ",Date_Control!C6)</f>
        <v>October 2026</v>
      </c>
      <c r="K6" s="44" t="s">
        <v>34</v>
      </c>
    </row>
    <row r="7" spans="3:25" ht="15" customHeight="1" x14ac:dyDescent="0.3">
      <c r="C7" s="230"/>
      <c r="E7" s="19"/>
    </row>
    <row r="8" spans="3:25" ht="15" customHeight="1" x14ac:dyDescent="0.3">
      <c r="E8" s="19"/>
    </row>
    <row r="9" spans="3:25" ht="15" customHeight="1" x14ac:dyDescent="0.3">
      <c r="C9" s="16" t="s">
        <v>1</v>
      </c>
      <c r="I9" s="4"/>
    </row>
    <row r="10" spans="3:25" ht="15" customHeight="1" x14ac:dyDescent="0.3">
      <c r="C10" s="16" t="s">
        <v>0</v>
      </c>
      <c r="E10" s="17"/>
      <c r="H10" s="2"/>
      <c r="I10" s="4"/>
      <c r="J10" s="3"/>
    </row>
    <row r="11" spans="3:25" ht="15" customHeight="1" x14ac:dyDescent="0.3">
      <c r="E11" s="17"/>
      <c r="H11" s="2"/>
      <c r="I11" s="4"/>
      <c r="J11" s="3"/>
    </row>
    <row r="12" spans="3:25" ht="15" customHeight="1" x14ac:dyDescent="0.3">
      <c r="C12" s="16" t="s">
        <v>32</v>
      </c>
      <c r="E12" s="17"/>
      <c r="H12" s="2"/>
      <c r="I12" s="4"/>
      <c r="J12" s="3"/>
    </row>
    <row r="13" spans="3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41"/>
      <c r="H13" s="2"/>
      <c r="I13" s="4"/>
      <c r="J13" s="3"/>
    </row>
    <row r="14" spans="3:25" ht="15" customHeight="1" x14ac:dyDescent="0.3">
      <c r="C14" s="16" t="s">
        <v>33</v>
      </c>
      <c r="E14" s="17"/>
      <c r="H14" s="2"/>
      <c r="I14" s="4"/>
      <c r="J14" s="3"/>
    </row>
    <row r="15" spans="3:25" ht="15" customHeight="1" x14ac:dyDescent="0.3">
      <c r="E15" s="17"/>
      <c r="I15" s="4"/>
    </row>
    <row r="16" spans="3:25" ht="15" customHeight="1" x14ac:dyDescent="0.3">
      <c r="C16" s="19" t="str">
        <f>CONCATENATE("Membership numbers are as of the first day of ", Date_Control!$C$1)</f>
        <v xml:space="preserve">Membership numbers are as of the first day of </v>
      </c>
      <c r="I16" s="4"/>
    </row>
    <row r="17" spans="1:25" ht="15" customHeight="1" x14ac:dyDescent="0.3">
      <c r="C17" s="19" t="s">
        <v>30</v>
      </c>
    </row>
    <row r="18" spans="1:25" ht="15" customHeight="1" x14ac:dyDescent="0.3"/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33" t="str">
        <f>Data_Membership!C$2</f>
        <v>NORTHEAST DISTRICT - NORTHERN REGION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34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33" t="str">
        <f>Data_Membership!C$2</f>
        <v>NORTHEAST DISTRICT - NORTHERN REGION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34"/>
      <c r="D50" s="3"/>
      <c r="E50" s="8"/>
      <c r="F50" s="3"/>
      <c r="G50" s="8"/>
      <c r="H50" s="8"/>
      <c r="I50" s="8"/>
      <c r="K50" s="8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C68" s="4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33" t="str">
        <f>Data_Membership!C$2</f>
        <v>NORTHEAST DISTRICT - NORTHERN REGION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34"/>
      <c r="D73" s="3"/>
      <c r="E73" s="8"/>
      <c r="F73" s="3"/>
      <c r="G73" s="8"/>
      <c r="I73" s="8"/>
      <c r="K73" s="8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B81" s="2"/>
      <c r="D81" s="3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B82" s="2"/>
      <c r="D82" s="3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C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C91" s="4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33" t="str">
        <f>Data_Membership!C$2</f>
        <v>NORTHEAST DISTRICT - NORTHERN REGION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34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33" t="str">
        <f>Data_Membership!C$2</f>
        <v>NORTHEAST DISTRICT - NORTHERN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34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ht="15" customHeight="1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ht="15" customHeight="1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ht="15" customHeight="1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ht="15" customHeight="1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ht="15" customHeight="1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ht="15" customHeight="1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ht="15" customHeight="1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ht="15" customHeight="1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ht="15" customHeight="1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ht="15" customHeight="1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ht="15" customHeight="1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ht="15" customHeight="1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ht="15" customHeight="1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ht="15" customHeight="1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ht="15" customHeight="1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ht="15" customHeight="1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ht="15" customHeight="1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ht="15" customHeight="1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ht="15" customHeight="1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ht="15" customHeight="1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ht="15" customHeight="1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ht="15" customHeight="1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ht="15" customHeight="1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ht="15" customHeight="1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ht="15" customHeight="1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ht="15" customHeight="1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ht="15" customHeight="1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ht="15" customHeight="1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ht="15" customHeight="1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72:C73"/>
    <mergeCell ref="C99:C100"/>
    <mergeCell ref="C101:C102"/>
    <mergeCell ref="C95:C96"/>
    <mergeCell ref="C34:C35"/>
    <mergeCell ref="C3:C4"/>
    <mergeCell ref="C6:C7"/>
    <mergeCell ref="C122:C123"/>
    <mergeCell ref="C124:C125"/>
    <mergeCell ref="K3:K5"/>
    <mergeCell ref="C30:C31"/>
    <mergeCell ref="C32:C33"/>
    <mergeCell ref="C118:C119"/>
    <mergeCell ref="C106:C107"/>
    <mergeCell ref="C26:C27"/>
    <mergeCell ref="C53:C54"/>
    <mergeCell ref="C55:C56"/>
    <mergeCell ref="C57:C58"/>
    <mergeCell ref="C49:C50"/>
    <mergeCell ref="C76:C77"/>
    <mergeCell ref="C78:C7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8E830-605E-4031-BF91-862D5CB96ABE}">
  <sheetPr codeName="Sheet3">
    <tabColor rgb="FF00B050"/>
  </sheetPr>
  <dimension ref="A1:Y382"/>
  <sheetViews>
    <sheetView topLeftCell="A91" zoomScale="80" zoomScaleNormal="80" workbookViewId="0"/>
  </sheetViews>
  <sheetFormatPr defaultRowHeight="14.4" x14ac:dyDescent="0.3"/>
  <cols>
    <col min="1" max="2" width="2.6640625" style="1" customWidth="1"/>
    <col min="3" max="3" width="65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3"/>
      <c r="D1" s="4"/>
      <c r="E1" s="4"/>
      <c r="F1" s="4"/>
      <c r="J1" s="4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">
      <c r="C2" s="44"/>
      <c r="E2" s="16"/>
    </row>
    <row r="3" spans="1:25" ht="15" customHeight="1" x14ac:dyDescent="0.3">
      <c r="C3" s="235" t="str">
        <f>Data_Membership!C$3</f>
        <v>NORTHEAST DISTRICT - SOUTHERN REGION</v>
      </c>
      <c r="F3" s="40"/>
      <c r="K3" s="226" t="s">
        <v>31</v>
      </c>
    </row>
    <row r="4" spans="1:25" ht="15" customHeight="1" x14ac:dyDescent="0.3">
      <c r="B4" s="2"/>
      <c r="C4" s="237"/>
      <c r="D4" s="3"/>
      <c r="E4" s="16"/>
      <c r="K4" s="227"/>
    </row>
    <row r="5" spans="1:25" ht="15" customHeight="1" x14ac:dyDescent="0.3">
      <c r="B5" s="2"/>
      <c r="D5" s="3"/>
      <c r="E5" s="16"/>
      <c r="K5" s="228"/>
    </row>
    <row r="6" spans="1:25" ht="15" customHeight="1" x14ac:dyDescent="0.3">
      <c r="C6" s="229" t="str">
        <f>CONCATENATE(Date_Control!C3," ",Date_Control!C6)</f>
        <v>October 2026</v>
      </c>
      <c r="K6" s="44" t="s">
        <v>34</v>
      </c>
    </row>
    <row r="7" spans="1:25" ht="15" customHeight="1" x14ac:dyDescent="0.3">
      <c r="C7" s="230"/>
      <c r="E7" s="19"/>
    </row>
    <row r="8" spans="1:25" ht="15" customHeight="1" x14ac:dyDescent="0.3">
      <c r="E8" s="19"/>
    </row>
    <row r="9" spans="1:25" ht="15" customHeight="1" x14ac:dyDescent="0.3">
      <c r="C9" s="16" t="s">
        <v>1</v>
      </c>
      <c r="I9" s="4"/>
    </row>
    <row r="10" spans="1:25" ht="15" customHeight="1" x14ac:dyDescent="0.3">
      <c r="C10" s="16" t="s">
        <v>0</v>
      </c>
      <c r="E10" s="17"/>
      <c r="H10" s="2"/>
      <c r="I10" s="4"/>
      <c r="J10" s="3"/>
    </row>
    <row r="11" spans="1:25" ht="15" customHeight="1" x14ac:dyDescent="0.3">
      <c r="E11" s="17"/>
      <c r="H11" s="2"/>
      <c r="I11" s="4"/>
      <c r="J11" s="3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41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17"/>
      <c r="I15" s="4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I16" s="4"/>
    </row>
    <row r="17" spans="1:25" ht="15" customHeight="1" x14ac:dyDescent="0.3">
      <c r="C17" s="19" t="s">
        <v>30</v>
      </c>
    </row>
    <row r="18" spans="1:25" ht="15" customHeight="1" x14ac:dyDescent="0.3"/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35" t="str">
        <f>Data_Membership!C$3</f>
        <v>NORTHEAST DISTRICT - SOUTHERN REGION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36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35" t="str">
        <f>Data_Membership!C$3</f>
        <v>NORTHEAST DISTRICT - SOUTHERN REGION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36"/>
      <c r="D50" s="3"/>
      <c r="E50" s="8"/>
      <c r="F50" s="3"/>
      <c r="G50" s="8"/>
      <c r="H50" s="8"/>
      <c r="I50" s="8"/>
      <c r="K50" s="8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C68" s="4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35" t="str">
        <f>Data_Membership!C$3</f>
        <v>NORTHEAST DISTRICT - SOUTHERN REGION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36"/>
      <c r="D73" s="3"/>
      <c r="E73" s="8"/>
      <c r="F73" s="3"/>
      <c r="G73" s="8"/>
      <c r="I73" s="8"/>
      <c r="K73" s="8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35" t="str">
        <f>Data_Membership!C$3</f>
        <v>NORTHEAST DISTRICT - SOUTHERN REGION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36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35" t="str">
        <f>Data_Membership!C$3</f>
        <v>NORTHEAST DISTRICT - SOUTHERN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36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3:25" ht="15" customHeight="1" x14ac:dyDescent="0.3">
      <c r="C131" s="197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122:C123"/>
    <mergeCell ref="C124:C125"/>
    <mergeCell ref="C34:C35"/>
    <mergeCell ref="C3:C4"/>
    <mergeCell ref="C6:C7"/>
    <mergeCell ref="C78:C79"/>
    <mergeCell ref="C72:C73"/>
    <mergeCell ref="K3:K5"/>
    <mergeCell ref="C30:C31"/>
    <mergeCell ref="C32:C33"/>
    <mergeCell ref="C118:C119"/>
    <mergeCell ref="C106:C107"/>
    <mergeCell ref="C26:C27"/>
    <mergeCell ref="C53:C54"/>
    <mergeCell ref="C55:C56"/>
    <mergeCell ref="C57:C58"/>
    <mergeCell ref="C49:C50"/>
    <mergeCell ref="C76:C77"/>
    <mergeCell ref="C99:C100"/>
    <mergeCell ref="C101:C102"/>
    <mergeCell ref="C95:C9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B8803-095B-4EAC-AB80-DFF2A20144BB}">
  <sheetPr codeName="Sheet4">
    <tabColor rgb="FFCC66FF"/>
  </sheetPr>
  <dimension ref="A1:Y384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53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554687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4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38" t="str">
        <f>Data_Membership!C$4</f>
        <v>EAST DISTRICT - NORTHERN REGION</v>
      </c>
      <c r="D3" s="5"/>
      <c r="J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39"/>
      <c r="E4" s="16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38" t="str">
        <f>Data_Membership!C$4</f>
        <v>EAST DISTRICT - NORTHERN REGION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40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38" t="str">
        <f>Data_Membership!C$4</f>
        <v>EAST DISTRICT - NORTHERN REGION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40"/>
      <c r="D50" s="3"/>
      <c r="E50" s="8"/>
      <c r="F50" s="3"/>
      <c r="G50" s="8"/>
      <c r="H50" s="8"/>
      <c r="I50" s="8"/>
      <c r="K50" s="8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38" t="str">
        <f>Data_Membership!C$4</f>
        <v>EAST DISTRICT - NORTHERN REGION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40"/>
      <c r="D73" s="3"/>
      <c r="E73" s="8"/>
      <c r="F73" s="3"/>
      <c r="G73" s="8"/>
      <c r="I73" s="8"/>
      <c r="K73" s="8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38" t="str">
        <f>Data_Membership!C$4</f>
        <v>EAST DISTRICT - NORTHERN REGION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40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45">
      <c r="C118" s="198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45">
      <c r="C119" s="198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C120" s="241" t="str">
        <f>Data_Membership!C$4</f>
        <v>EAST DISTRICT - NORTHERN REGION</v>
      </c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C121" s="242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43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C126" s="212" t="s">
        <v>44</v>
      </c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C127" s="213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3:25" x14ac:dyDescent="0.3"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3:25" x14ac:dyDescent="0.3"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</sheetData>
  <sheetProtection sheet="1" objects="1" scenarios="1"/>
  <mergeCells count="21">
    <mergeCell ref="C57:C58"/>
    <mergeCell ref="C49:C50"/>
    <mergeCell ref="C76:C77"/>
    <mergeCell ref="C78:C79"/>
    <mergeCell ref="C72:C73"/>
    <mergeCell ref="C3:C4"/>
    <mergeCell ref="C6:C7"/>
    <mergeCell ref="K3:K5"/>
    <mergeCell ref="C124:C125"/>
    <mergeCell ref="C126:C127"/>
    <mergeCell ref="C30:C31"/>
    <mergeCell ref="C32:C33"/>
    <mergeCell ref="C26:C27"/>
    <mergeCell ref="C99:C100"/>
    <mergeCell ref="C101:C102"/>
    <mergeCell ref="C95:C96"/>
    <mergeCell ref="C34:C35"/>
    <mergeCell ref="C120:C121"/>
    <mergeCell ref="C106:C107"/>
    <mergeCell ref="C53:C54"/>
    <mergeCell ref="C55:C5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B6DD6-8EE7-4AB1-8AE1-6FB1D367C2D8}">
  <sheetPr codeName="Sheet5">
    <tabColor rgb="FF7030A0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53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43" t="str">
        <f>Data_Membership!C$5</f>
        <v>EAST DISTRICT - SOUTHERN REGION</v>
      </c>
      <c r="D3" s="5"/>
      <c r="I3" s="5"/>
      <c r="J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44"/>
      <c r="E4" s="16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Date_Control!$C$3)</f>
        <v>Membership numbers areas of the first day of October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43" t="str">
        <f>Data_Membership!C$5</f>
        <v>EAST DISTRICT - SOUTHERN REGION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4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43" t="str">
        <f>Data_Membership!C$5</f>
        <v>EAST DISTRICT - SOUTHERN REGION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45"/>
      <c r="D50" s="3"/>
      <c r="E50" s="8"/>
      <c r="F50" s="3"/>
      <c r="G50" s="8"/>
      <c r="H50" s="8"/>
      <c r="I50" s="8"/>
      <c r="K50" s="8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43" t="str">
        <f>Data_Membership!C$5</f>
        <v>EAST DISTRICT - SOUTHERN REGION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45"/>
      <c r="D73" s="3"/>
      <c r="E73" s="8"/>
      <c r="F73" s="3"/>
      <c r="G73" s="8"/>
      <c r="I73" s="8"/>
      <c r="K73" s="8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43" t="str">
        <f>Data_Membership!C$5</f>
        <v>EAST DISTRICT - SOUTHERN REGION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4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43" t="str">
        <f>Data_Membership!C$5</f>
        <v>EAST DISTRICT - SOUTHERN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4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57:C58"/>
    <mergeCell ref="C49:C50"/>
    <mergeCell ref="C76:C77"/>
    <mergeCell ref="C78:C79"/>
    <mergeCell ref="C72:C73"/>
    <mergeCell ref="C6:C7"/>
    <mergeCell ref="K3:K5"/>
    <mergeCell ref="C3:C4"/>
    <mergeCell ref="C122:C123"/>
    <mergeCell ref="C124:C125"/>
    <mergeCell ref="C30:C31"/>
    <mergeCell ref="C32:C33"/>
    <mergeCell ref="C26:C27"/>
    <mergeCell ref="C99:C100"/>
    <mergeCell ref="C101:C102"/>
    <mergeCell ref="C95:C96"/>
    <mergeCell ref="C34:C35"/>
    <mergeCell ref="C118:C119"/>
    <mergeCell ref="C106:C107"/>
    <mergeCell ref="C53:C54"/>
    <mergeCell ref="C55:C5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7803D-1F64-4673-B058-41FF917184E5}">
  <sheetPr codeName="Sheet6">
    <tabColor rgb="FF0070C0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53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8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46" t="str">
        <f>Data_Membership!C$6</f>
        <v>SOUTHEAST DISTRICT</v>
      </c>
      <c r="D3" s="5"/>
      <c r="J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47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0</v>
      </c>
      <c r="E9" s="19"/>
    </row>
    <row r="10" spans="1:25" ht="15" customHeight="1" x14ac:dyDescent="0.3">
      <c r="C10" s="16" t="s">
        <v>1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46" t="str">
        <f>Data_Membership!C$6</f>
        <v>SOUTHEAST DISTRICT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48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46" t="str">
        <f>Data_Membership!C$6</f>
        <v>SOUTHEAST DISTRICT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48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46" t="str">
        <f>Data_Membership!C$6</f>
        <v>SOUTHEAST DISTRICT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48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C91" s="4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46" t="str">
        <f>Data_Membership!C$6</f>
        <v>SOUTHEAST DISTRICT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48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46" t="str">
        <f>Data_Membership!C$6</f>
        <v>SOUTHEAST DISTRICT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48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72:C73"/>
    <mergeCell ref="C99:C100"/>
    <mergeCell ref="C101:C102"/>
    <mergeCell ref="C95:C96"/>
    <mergeCell ref="C34:C35"/>
    <mergeCell ref="C3:C4"/>
    <mergeCell ref="C6:C7"/>
    <mergeCell ref="K3:K5"/>
    <mergeCell ref="C122:C123"/>
    <mergeCell ref="C124:C125"/>
    <mergeCell ref="C30:C31"/>
    <mergeCell ref="C32:C33"/>
    <mergeCell ref="C118:C119"/>
    <mergeCell ref="C106:C107"/>
    <mergeCell ref="C26:C27"/>
    <mergeCell ref="C53:C54"/>
    <mergeCell ref="C55:C56"/>
    <mergeCell ref="C57:C58"/>
    <mergeCell ref="C49:C50"/>
    <mergeCell ref="C76:C77"/>
    <mergeCell ref="C78:C7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DA7C0-ED5D-48F9-96ED-473588E77464}">
  <sheetPr codeName="Sheet7">
    <tabColor rgb="FFFFFFCC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0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49" t="str">
        <f>Data_Membership!C$7</f>
        <v>HEARTLAND DISTRICT - COASTAL REGION</v>
      </c>
      <c r="D3" s="5"/>
      <c r="I3" s="5"/>
      <c r="J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51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49" t="str">
        <f>Data_Membership!C$7</f>
        <v>HEARTLAND DISTRICT - COASTAL REGION</v>
      </c>
      <c r="D26" s="3"/>
      <c r="I26" s="8"/>
      <c r="O26" s="8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51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49" t="str">
        <f>Data_Membership!C$7</f>
        <v>HEARTLAND DISTRICT - COASTAL REGION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50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49" t="str">
        <f>Data_Membership!C$7</f>
        <v>HEARTLAND DISTRICT - COASTAL REGION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50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49" t="str">
        <f>Data_Membership!C$7</f>
        <v>HEARTLAND DISTRICT - COASTAL REGION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50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49" t="str">
        <f>Data_Membership!C$7</f>
        <v>HEARTLAND DISTRICT - COASTAL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50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ht="15" customHeight="1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ht="15" customHeight="1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ht="15" customHeight="1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ht="15" customHeight="1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ht="15" customHeight="1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ht="15" customHeight="1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ht="15" customHeight="1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ht="15" customHeight="1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72:C73"/>
    <mergeCell ref="C99:C100"/>
    <mergeCell ref="C101:C102"/>
    <mergeCell ref="C95:C96"/>
    <mergeCell ref="C34:C35"/>
    <mergeCell ref="K3:K5"/>
    <mergeCell ref="C122:C123"/>
    <mergeCell ref="C124:C125"/>
    <mergeCell ref="C6:C7"/>
    <mergeCell ref="C30:C31"/>
    <mergeCell ref="C32:C33"/>
    <mergeCell ref="C118:C119"/>
    <mergeCell ref="C106:C107"/>
    <mergeCell ref="C26:C27"/>
    <mergeCell ref="C53:C54"/>
    <mergeCell ref="C55:C56"/>
    <mergeCell ref="C57:C58"/>
    <mergeCell ref="C49:C50"/>
    <mergeCell ref="C76:C77"/>
    <mergeCell ref="C78:C79"/>
    <mergeCell ref="C3:C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092E2-59EE-4D5C-B3DF-5A384A6D6D50}">
  <sheetPr codeName="Sheet8">
    <tabColor rgb="FFFFFF00"/>
  </sheetPr>
  <dimension ref="A1:Y386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0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54" t="str">
        <f>Data_Membership!C$8</f>
        <v>HEARTLAND DISTRICT - EASTERN REGION</v>
      </c>
      <c r="D3" s="5"/>
      <c r="I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55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54" t="str">
        <f>Data_Membership!C$8</f>
        <v>HEARTLAND DISTRICT - EASTERN REGION</v>
      </c>
      <c r="D26" s="3"/>
      <c r="I26" s="8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5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5">
      <c r="C49" s="254" t="str">
        <f>Data_Membership!C$8</f>
        <v>HEARTLAND DISTRICT - EASTERN REGION</v>
      </c>
      <c r="I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55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5">
      <c r="C72" s="254" t="str">
        <f>Data_Membership!C$8</f>
        <v>HEARTLAND DISTRICT - EASTERN REGION</v>
      </c>
      <c r="I72" s="8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55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C93" s="4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45">
      <c r="C95" s="198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45">
      <c r="C96" s="198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C97" s="252" t="str">
        <f>Data_Membership!C$8</f>
        <v>HEARTLAND DISTRICT - EASTERN REGION</v>
      </c>
      <c r="I97" s="8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C98" s="253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5">
      <c r="A99" s="7"/>
      <c r="C99" s="8"/>
      <c r="D99" s="3"/>
      <c r="E99" s="8"/>
      <c r="F99" s="3"/>
      <c r="G99" s="8"/>
      <c r="H99" s="8"/>
      <c r="I99" s="8"/>
      <c r="K99" s="8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27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3">
      <c r="C103" s="216" t="s">
        <v>28</v>
      </c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C104" s="217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7">
      <c r="C105" s="42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H106" s="1" t="s">
        <v>2</v>
      </c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C108" s="220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C109" s="221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45">
      <c r="C118" s="198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45">
      <c r="A119" s="15"/>
      <c r="B119" s="15"/>
      <c r="C119" s="199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52" t="str">
        <f>Data_Membership!C$8</f>
        <v>HEARTLAND DISTRICT - EASTERN REGION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5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C126" s="212" t="s">
        <v>43</v>
      </c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C127" s="213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C128" s="212" t="s">
        <v>44</v>
      </c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3:25" ht="15" customHeight="1" x14ac:dyDescent="0.3">
      <c r="C129" s="213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ht="15" customHeight="1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ht="15" customHeight="1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ht="15" customHeight="1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ht="15" customHeight="1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ht="15" customHeight="1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ht="15" customHeight="1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ht="15" customHeight="1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ht="15" customHeight="1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ht="15" customHeight="1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ht="15" customHeight="1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ht="15" customHeight="1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ht="15" customHeight="1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ht="15" customHeight="1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ht="15" customHeight="1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ht="15" customHeight="1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ht="15" customHeight="1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ht="15" customHeight="1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ht="15" customHeight="1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ht="15" customHeight="1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ht="15" customHeight="1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ht="15" customHeight="1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ht="15" customHeight="1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ht="15" customHeight="1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ht="15" customHeight="1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ht="15" customHeight="1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ht="15" customHeight="1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ht="15" customHeight="1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ht="15" customHeight="1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3:25" x14ac:dyDescent="0.3"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3:25" x14ac:dyDescent="0.3"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spans="13:25" x14ac:dyDescent="0.3"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spans="13:25" x14ac:dyDescent="0.3"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</sheetData>
  <sheetProtection sheet="1" objects="1" scenarios="1"/>
  <mergeCells count="21">
    <mergeCell ref="C72:C73"/>
    <mergeCell ref="C101:C102"/>
    <mergeCell ref="C103:C104"/>
    <mergeCell ref="C97:C98"/>
    <mergeCell ref="C34:C35"/>
    <mergeCell ref="K3:K5"/>
    <mergeCell ref="C126:C127"/>
    <mergeCell ref="C128:C129"/>
    <mergeCell ref="C6:C7"/>
    <mergeCell ref="C30:C31"/>
    <mergeCell ref="C32:C33"/>
    <mergeCell ref="C122:C123"/>
    <mergeCell ref="C108:C109"/>
    <mergeCell ref="C26:C27"/>
    <mergeCell ref="C53:C54"/>
    <mergeCell ref="C55:C56"/>
    <mergeCell ref="C57:C58"/>
    <mergeCell ref="C49:C50"/>
    <mergeCell ref="C76:C77"/>
    <mergeCell ref="C78:C79"/>
    <mergeCell ref="C3:C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1E974-AA14-4DA4-832D-60B4DAE9EA28}">
  <sheetPr codeName="Sheet9">
    <tabColor rgb="FFEBE60C"/>
  </sheetPr>
  <dimension ref="A1:Y381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0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56" t="str">
        <f>Data_Membership!C$9</f>
        <v>HEARTLAND DISTRICT - WESTERN REGION</v>
      </c>
      <c r="D3" s="5"/>
      <c r="I3" s="5"/>
      <c r="J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57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56" t="str">
        <f>Data_Membership!C$9</f>
        <v>HEARTLAND DISTRICT - WESTERN REGION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57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56" t="str">
        <f>Data_Membership!C$9</f>
        <v>HEARTLAND DISTRICT - WESTERN REGION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57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56" t="str">
        <f>Data_Membership!C$9</f>
        <v>HEARTLAND DISTRICT - WESTERN REGION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57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56" t="str">
        <f>Data_Membership!C$9</f>
        <v>HEARTLAND DISTRICT - WESTERN REGION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57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56" t="str">
        <f>Data_Membership!C$9</f>
        <v>HEARTLAND DISTRICT - WESTERN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57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</sheetData>
  <sheetProtection sheet="1" objects="1" scenarios="1"/>
  <mergeCells count="21">
    <mergeCell ref="C72:C73"/>
    <mergeCell ref="C99:C100"/>
    <mergeCell ref="C101:C102"/>
    <mergeCell ref="C95:C96"/>
    <mergeCell ref="C34:C35"/>
    <mergeCell ref="K3:K5"/>
    <mergeCell ref="C122:C123"/>
    <mergeCell ref="C124:C125"/>
    <mergeCell ref="C6:C7"/>
    <mergeCell ref="C30:C31"/>
    <mergeCell ref="C32:C33"/>
    <mergeCell ref="C118:C119"/>
    <mergeCell ref="C106:C107"/>
    <mergeCell ref="C26:C27"/>
    <mergeCell ref="C53:C54"/>
    <mergeCell ref="C55:C56"/>
    <mergeCell ref="C57:C58"/>
    <mergeCell ref="C49:C50"/>
    <mergeCell ref="C76:C77"/>
    <mergeCell ref="C78:C79"/>
    <mergeCell ref="C3:C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BAE62-2CED-4BCE-B2B5-9F36E0B28AB5}">
  <sheetPr codeName="Sheet17">
    <tabColor theme="8" tint="0.79998168889431442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0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8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58" t="str">
        <f>Data_Membership!C$10</f>
        <v>GREAT LAKES DISTRICT - CENTRAL REGION</v>
      </c>
      <c r="D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59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58" t="str">
        <f>Data_Membership!C$10</f>
        <v>GREAT LAKES DISTRICT - CENTRAL REGION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59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58" t="str">
        <f>Data_Membership!C$10</f>
        <v>GREAT LAKES DISTRICT - CENTRAL REGION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59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58" t="str">
        <f>Data_Membership!C$10</f>
        <v>GREAT LAKES DISTRICT - CENTRAL REGION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59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58" t="str">
        <f>Data_Membership!C$10</f>
        <v>GREAT LAKES DISTRICT - CENTRAL REGION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59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58" t="str">
        <f>Data_Membership!C$10</f>
        <v>GREAT LAKES DISTRICT - CENTRAL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59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57:C58"/>
    <mergeCell ref="C49:C50"/>
    <mergeCell ref="C76:C77"/>
    <mergeCell ref="C78:C79"/>
    <mergeCell ref="C72:C73"/>
    <mergeCell ref="C3:C4"/>
    <mergeCell ref="K3:K5"/>
    <mergeCell ref="C122:C123"/>
    <mergeCell ref="C124:C125"/>
    <mergeCell ref="C6:C7"/>
    <mergeCell ref="C30:C31"/>
    <mergeCell ref="C32:C33"/>
    <mergeCell ref="C26:C27"/>
    <mergeCell ref="C99:C100"/>
    <mergeCell ref="C101:C102"/>
    <mergeCell ref="C95:C96"/>
    <mergeCell ref="C34:C35"/>
    <mergeCell ref="C118:C119"/>
    <mergeCell ref="C106:C107"/>
    <mergeCell ref="C53:C54"/>
    <mergeCell ref="C55:C56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A17D9-5711-4866-BA41-1E5626FBB19C}">
  <sheetPr codeName="Sheet19">
    <tabColor theme="8" tint="0.59999389629810485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0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5">
      <c r="C3" s="260" t="str">
        <f>Data_Membership!C$11</f>
        <v>GREAT LAKES DISTRICT - EASTERN REGION</v>
      </c>
      <c r="D3" s="5"/>
      <c r="I3" s="8"/>
      <c r="J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61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>
      <c r="L22"/>
      <c r="M22"/>
      <c r="N22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60" t="str">
        <f>Data_Membership!C$11</f>
        <v>GREAT LAKES DISTRICT - EASTERN REGION</v>
      </c>
      <c r="D26" s="3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61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">
      <c r="C49" s="260" t="str">
        <f>Data_Membership!C$11</f>
        <v>GREAT LAKES DISTRICT - EASTERN REGION</v>
      </c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61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">
      <c r="C72" s="260" t="str">
        <f>Data_Membership!C$11</f>
        <v>GREAT LAKES DISTRICT - EASTERN REGION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61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">
      <c r="C95" s="260" t="str">
        <f>Data_Membership!C$11</f>
        <v>GREAT LAKES DISTRICT - EASTERN REGION</v>
      </c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61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60" t="str">
        <f>Data_Membership!C$11</f>
        <v>GREAT LAKES DISTRICT - EASTERN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61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ht="15" customHeight="1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ht="15" customHeight="1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ht="15" customHeight="1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ht="15" customHeight="1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ht="15" customHeight="1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ht="15" customHeight="1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ht="15" customHeight="1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ht="15" customHeight="1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ht="15" customHeight="1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ht="15" customHeight="1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ht="15" customHeight="1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ht="15" customHeight="1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ht="15" customHeight="1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ht="15" customHeight="1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ht="15" customHeight="1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ht="15" customHeight="1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ht="15" customHeight="1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ht="15" customHeight="1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ht="15" customHeight="1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ht="15" customHeight="1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ht="15" customHeight="1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ht="15" customHeight="1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76:C77"/>
    <mergeCell ref="C78:C79"/>
    <mergeCell ref="C95:C96"/>
    <mergeCell ref="C99:C100"/>
    <mergeCell ref="C101:C102"/>
    <mergeCell ref="C3:C4"/>
    <mergeCell ref="K3:K5"/>
    <mergeCell ref="C122:C123"/>
    <mergeCell ref="C124:C125"/>
    <mergeCell ref="C32:C33"/>
    <mergeCell ref="C6:C7"/>
    <mergeCell ref="C26:C27"/>
    <mergeCell ref="C30:C31"/>
    <mergeCell ref="C118:C119"/>
    <mergeCell ref="C106:C107"/>
    <mergeCell ref="C34:C35"/>
    <mergeCell ref="C49:C50"/>
    <mergeCell ref="C53:C54"/>
    <mergeCell ref="C55:C56"/>
    <mergeCell ref="C57:C58"/>
    <mergeCell ref="C72:C73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4036A-3B42-485A-A78D-F595B46E47B8}">
  <sheetPr codeName="Sheet21">
    <tabColor theme="8" tint="0.39997558519241921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0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62" t="str">
        <f>Data_Membership!C$12</f>
        <v>GREAT LAKES DISTRICT - WESTERN REGION</v>
      </c>
      <c r="D3" s="5"/>
      <c r="I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63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62" t="str">
        <f>Data_Membership!C$12</f>
        <v>GREAT LAKES DISTRICT - WESTERN REGION</v>
      </c>
      <c r="D26" s="3"/>
      <c r="I26" s="8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63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5">
      <c r="C49" s="262" t="str">
        <f>Data_Membership!C$12</f>
        <v>GREAT LAKES DISTRICT - WESTERN REGION</v>
      </c>
      <c r="I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63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5">
      <c r="C72" s="262" t="str">
        <f>Data_Membership!C$12</f>
        <v>GREAT LAKES DISTRICT - WESTERN REGION</v>
      </c>
      <c r="I72" s="8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63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5">
      <c r="C95" s="262" t="str">
        <f>Data_Membership!C$12</f>
        <v>GREAT LAKES DISTRICT - WESTERN REGION</v>
      </c>
      <c r="I95" s="8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63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62" t="str">
        <f>Data_Membership!C$12</f>
        <v>GREAT LAKES DISTRICT - WESTERN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63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76:C77"/>
    <mergeCell ref="C78:C79"/>
    <mergeCell ref="C95:C96"/>
    <mergeCell ref="C99:C100"/>
    <mergeCell ref="C101:C102"/>
    <mergeCell ref="C3:C4"/>
    <mergeCell ref="K3:K5"/>
    <mergeCell ref="C122:C123"/>
    <mergeCell ref="C124:C125"/>
    <mergeCell ref="C32:C33"/>
    <mergeCell ref="C6:C7"/>
    <mergeCell ref="C26:C27"/>
    <mergeCell ref="C30:C31"/>
    <mergeCell ref="C118:C119"/>
    <mergeCell ref="C106:C107"/>
    <mergeCell ref="C34:C35"/>
    <mergeCell ref="C49:C50"/>
    <mergeCell ref="C53:C54"/>
    <mergeCell ref="C55:C56"/>
    <mergeCell ref="C57:C58"/>
    <mergeCell ref="C72:C7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677E1-03DB-43E8-943E-59BCD3D7CCCB}">
  <sheetPr codeName="Sheet20">
    <tabColor rgb="FFFFC000"/>
  </sheetPr>
  <dimension ref="A1:Y384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5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8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5">
      <c r="C3" s="266" t="str">
        <f>Data_Membership!C$13</f>
        <v>SOUTHWEST DISTRICT - NORTHERN REGION</v>
      </c>
      <c r="D3" s="5"/>
      <c r="I3" s="8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67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66" t="str">
        <f>Data_Membership!C$13</f>
        <v>SOUTHWEST DISTRICT - NORTHERN REGION</v>
      </c>
      <c r="D26" s="3"/>
      <c r="I26" s="8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67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5">
      <c r="C49" s="266" t="str">
        <f>Data_Membership!C$13</f>
        <v>SOUTHWEST DISTRICT - NORTHERN REGION</v>
      </c>
      <c r="I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67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5">
      <c r="C72" s="266" t="str">
        <f>Data_Membership!C$13</f>
        <v>SOUTHWEST DISTRICT - NORTHERN REGION</v>
      </c>
      <c r="I72" s="8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67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5">
      <c r="C95" s="266" t="str">
        <f>Data_Membership!C$13</f>
        <v>SOUTHWEST DISTRICT - NORTHERN REGION</v>
      </c>
      <c r="I95" s="8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67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45">
      <c r="C118" s="198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45">
      <c r="C119" s="198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C120" s="264" t="str">
        <f>Data_Membership!C$13</f>
        <v>SOUTHWEST DISTRICT - NORTHERN REGION</v>
      </c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C121" s="26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43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C126" s="212" t="s">
        <v>44</v>
      </c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C127" s="213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spans="13:25" x14ac:dyDescent="0.3"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spans="13:25" x14ac:dyDescent="0.3"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</sheetData>
  <sheetProtection sheet="1" objects="1" scenarios="1"/>
  <mergeCells count="21">
    <mergeCell ref="C3:C4"/>
    <mergeCell ref="K3:K5"/>
    <mergeCell ref="C76:C77"/>
    <mergeCell ref="C78:C79"/>
    <mergeCell ref="C95:C96"/>
    <mergeCell ref="C6:C7"/>
    <mergeCell ref="C26:C27"/>
    <mergeCell ref="C30:C31"/>
    <mergeCell ref="C99:C100"/>
    <mergeCell ref="C101:C102"/>
    <mergeCell ref="C124:C125"/>
    <mergeCell ref="C126:C127"/>
    <mergeCell ref="C32:C33"/>
    <mergeCell ref="C120:C121"/>
    <mergeCell ref="C106:C107"/>
    <mergeCell ref="C34:C35"/>
    <mergeCell ref="C49:C50"/>
    <mergeCell ref="C53:C54"/>
    <mergeCell ref="C55:C56"/>
    <mergeCell ref="C57:C58"/>
    <mergeCell ref="C72:C73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99A6C-DF2E-4A28-8CE4-52D939CB2358}">
  <sheetPr codeName="Sheet22">
    <tabColor rgb="FFFF9900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65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68" t="str">
        <f>Data_Membership!C$14</f>
        <v>SOUTHWEST DISTRICT - SOUTHERN REGION</v>
      </c>
      <c r="D3" s="5"/>
      <c r="I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69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Date_Control!$C$3)</f>
        <v>Membership numbers areas of the first day of October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68" t="str">
        <f>Data_Membership!C$14</f>
        <v>SOUTHWEST DISTRICT - SOUTHERN REGION</v>
      </c>
      <c r="D26" s="3"/>
      <c r="I26" s="8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69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5">
      <c r="C49" s="268" t="str">
        <f>Data_Membership!C$14</f>
        <v>SOUTHWEST DISTRICT - SOUTHERN REGION</v>
      </c>
      <c r="I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69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5">
      <c r="C72" s="268" t="str">
        <f>Data_Membership!C$14</f>
        <v>SOUTHWEST DISTRICT - SOUTHERN REGION</v>
      </c>
      <c r="I72" s="8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69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5">
      <c r="C95" s="268" t="str">
        <f>Data_Membership!C$14</f>
        <v>SOUTHWEST DISTRICT - SOUTHERN REGION</v>
      </c>
      <c r="I95" s="8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69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68" t="str">
        <f>Data_Membership!C$14</f>
        <v>SOUTHWEST DISTRICT - SOUTHERN REGION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69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ht="15" customHeight="1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ht="15" customHeight="1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ht="15" customHeight="1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ht="15" customHeight="1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ht="15" customHeight="1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ht="15" customHeight="1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ht="15" customHeight="1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ht="15" customHeight="1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ht="15" customHeight="1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ht="15" customHeight="1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ht="15" customHeight="1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ht="15" customHeight="1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ht="15" customHeight="1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ht="15" customHeight="1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ht="15" customHeight="1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ht="15" customHeight="1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ht="15" customHeight="1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ht="15" customHeight="1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ht="15" customHeight="1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ht="15" customHeight="1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ht="15" customHeight="1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ht="15" customHeight="1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ht="15" customHeight="1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ht="15" customHeight="1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ht="15" customHeight="1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ht="15" customHeight="1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ht="15" customHeight="1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ht="15" customHeight="1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ht="15" customHeight="1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ht="15" customHeight="1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ht="15" customHeight="1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ht="15" customHeight="1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ht="15" customHeight="1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ht="15" customHeight="1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ht="15" customHeight="1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ht="15" customHeight="1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ht="15" customHeight="1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ht="15" customHeight="1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ht="15" customHeight="1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ht="15" customHeight="1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ht="15" customHeight="1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ht="15" customHeight="1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ht="15" customHeight="1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ht="15" customHeight="1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ht="15" customHeight="1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ht="15" customHeight="1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ht="15" customHeight="1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ht="15" customHeight="1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ht="15" customHeight="1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ht="15" customHeight="1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ht="15" customHeight="1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ht="15" customHeight="1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ht="15" customHeight="1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ht="15" customHeight="1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ht="15" customHeight="1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ht="15" customHeight="1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ht="15" customHeight="1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ht="15" customHeight="1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ht="15" customHeight="1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ht="15" customHeight="1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ht="15" customHeight="1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ht="15" customHeight="1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ht="15" customHeight="1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ht="15" customHeight="1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ht="15" customHeight="1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ht="15" customHeight="1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ht="15" customHeight="1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ht="15" customHeight="1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ht="15" customHeight="1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ht="15" customHeight="1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ht="15" customHeight="1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ht="15" customHeight="1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ht="15" customHeight="1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ht="15" customHeight="1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ht="15" customHeight="1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ht="15" customHeight="1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ht="15" customHeight="1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ht="15" customHeight="1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ht="15" customHeight="1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ht="15" customHeight="1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ht="15" customHeight="1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3:C4"/>
    <mergeCell ref="K3:K5"/>
    <mergeCell ref="C76:C77"/>
    <mergeCell ref="C78:C79"/>
    <mergeCell ref="C95:C96"/>
    <mergeCell ref="C6:C7"/>
    <mergeCell ref="C26:C27"/>
    <mergeCell ref="C30:C31"/>
    <mergeCell ref="C99:C100"/>
    <mergeCell ref="C101:C102"/>
    <mergeCell ref="C122:C123"/>
    <mergeCell ref="C124:C125"/>
    <mergeCell ref="C32:C33"/>
    <mergeCell ref="C118:C119"/>
    <mergeCell ref="C106:C107"/>
    <mergeCell ref="C34:C35"/>
    <mergeCell ref="C49:C50"/>
    <mergeCell ref="C53:C54"/>
    <mergeCell ref="C55:C56"/>
    <mergeCell ref="C57:C58"/>
    <mergeCell ref="C72:C73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D298E-FF5B-4599-8193-260E976A0E1C}">
  <sheetPr codeName="Sheet23">
    <tabColor rgb="FF008000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53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70" t="str">
        <f>Data_Membership!C$15</f>
        <v>NORTHWEST DISTRICT</v>
      </c>
      <c r="D3" s="5"/>
      <c r="I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71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70" t="str">
        <f>Data_Membership!C$15</f>
        <v>NORTHWEST DISTRICT</v>
      </c>
      <c r="D26" s="3"/>
      <c r="I26" s="8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71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5">
      <c r="C49" s="270" t="str">
        <f>Data_Membership!C$15</f>
        <v>NORTHWEST DISTRICT</v>
      </c>
      <c r="I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71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5">
      <c r="C72" s="270" t="str">
        <f>Data_Membership!C$15</f>
        <v>NORTHWEST DISTRICT</v>
      </c>
      <c r="I72" s="8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71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5">
      <c r="C95" s="270" t="str">
        <f>Data_Membership!C$15</f>
        <v>NORTHWEST DISTRICT</v>
      </c>
      <c r="I95" s="8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71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70" t="str">
        <f>Data_Membership!C$15</f>
        <v>NORTHWEST DISTRICT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71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3:C4"/>
    <mergeCell ref="K3:K5"/>
    <mergeCell ref="C76:C77"/>
    <mergeCell ref="C78:C79"/>
    <mergeCell ref="C95:C96"/>
    <mergeCell ref="C6:C7"/>
    <mergeCell ref="C26:C27"/>
    <mergeCell ref="C30:C31"/>
    <mergeCell ref="C99:C100"/>
    <mergeCell ref="C101:C102"/>
    <mergeCell ref="C122:C123"/>
    <mergeCell ref="C124:C125"/>
    <mergeCell ref="C32:C33"/>
    <mergeCell ref="C118:C119"/>
    <mergeCell ref="C106:C107"/>
    <mergeCell ref="C34:C35"/>
    <mergeCell ref="C49:C50"/>
    <mergeCell ref="C53:C54"/>
    <mergeCell ref="C55:C56"/>
    <mergeCell ref="C57:C58"/>
    <mergeCell ref="C72:C73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B5EBF-0813-4B05-B7EE-6ADBB87A0CD5}">
  <sheetPr codeName="Sheet24">
    <tabColor rgb="FFFF33CC"/>
  </sheetPr>
  <dimension ref="A1:Y382"/>
  <sheetViews>
    <sheetView topLeftCell="A46" zoomScale="80" zoomScaleNormal="80" workbookViewId="0">
      <selection activeCell="A47" sqref="A47"/>
    </sheetView>
  </sheetViews>
  <sheetFormatPr defaultRowHeight="14.4" x14ac:dyDescent="0.3"/>
  <cols>
    <col min="1" max="2" width="2.6640625" style="1" customWidth="1"/>
    <col min="3" max="3" width="53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/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x14ac:dyDescent="0.35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x14ac:dyDescent="0.3">
      <c r="C3" s="272" t="str">
        <f>Data_Membership!C$16</f>
        <v>OCEANIA DISTRICT</v>
      </c>
      <c r="D3" s="5"/>
      <c r="I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x14ac:dyDescent="0.3">
      <c r="C4" s="273"/>
      <c r="K4" s="227"/>
    </row>
    <row r="5" spans="1:25" ht="15" customHeight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x14ac:dyDescent="0.3"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x14ac:dyDescent="0.35">
      <c r="A26" s="7"/>
      <c r="C26" s="272" t="str">
        <f>Data_Membership!C$16</f>
        <v>OCEANIA DISTRICT</v>
      </c>
      <c r="D26" s="3"/>
      <c r="I26" s="8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x14ac:dyDescent="0.3">
      <c r="C27" s="273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x14ac:dyDescent="0.3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x14ac:dyDescent="0.35">
      <c r="C49" s="272" t="str">
        <f>Data_Membership!C$16</f>
        <v>OCEANIA DISTRICT</v>
      </c>
      <c r="I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x14ac:dyDescent="0.35">
      <c r="A50" s="7"/>
      <c r="C50" s="273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x14ac:dyDescent="0.3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x14ac:dyDescent="0.35">
      <c r="C72" s="272" t="str">
        <f>Data_Membership!C$16</f>
        <v>OCEANIA DISTRICT</v>
      </c>
      <c r="I72" s="8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x14ac:dyDescent="0.35">
      <c r="A73" s="7"/>
      <c r="C73" s="273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x14ac:dyDescent="0.3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x14ac:dyDescent="0.35">
      <c r="C95" s="272" t="str">
        <f>Data_Membership!C$16</f>
        <v>OCEANIA DISTRICT</v>
      </c>
      <c r="I95" s="8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x14ac:dyDescent="0.3">
      <c r="C96" s="273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x14ac:dyDescent="0.35">
      <c r="A97" s="7"/>
      <c r="C97" s="8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x14ac:dyDescent="0.3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x14ac:dyDescent="0.3">
      <c r="C118" s="272" t="str">
        <f>Data_Membership!C$16</f>
        <v>OCEANIA DISTRICT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x14ac:dyDescent="0.3">
      <c r="C119" s="273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C3:C4"/>
    <mergeCell ref="K3:K5"/>
    <mergeCell ref="C76:C77"/>
    <mergeCell ref="C78:C79"/>
    <mergeCell ref="C95:C96"/>
    <mergeCell ref="C6:C7"/>
    <mergeCell ref="C26:C27"/>
    <mergeCell ref="C30:C31"/>
    <mergeCell ref="C99:C100"/>
    <mergeCell ref="C101:C102"/>
    <mergeCell ref="C122:C123"/>
    <mergeCell ref="C124:C125"/>
    <mergeCell ref="C32:C33"/>
    <mergeCell ref="C118:C119"/>
    <mergeCell ref="C106:C107"/>
    <mergeCell ref="C34:C35"/>
    <mergeCell ref="C49:C50"/>
    <mergeCell ref="C53:C54"/>
    <mergeCell ref="C55:C56"/>
    <mergeCell ref="C57:C58"/>
    <mergeCell ref="C72:C73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95FF2-2E91-4966-93F6-9414EEF357F8}">
  <sheetPr codeName="Sheet25">
    <tabColor theme="0"/>
  </sheetPr>
  <dimension ref="A1:Y382"/>
  <sheetViews>
    <sheetView zoomScale="80" zoomScaleNormal="80" workbookViewId="0"/>
  </sheetViews>
  <sheetFormatPr defaultRowHeight="14.4" x14ac:dyDescent="0.3"/>
  <cols>
    <col min="1" max="2" width="2.6640625" style="1" customWidth="1"/>
    <col min="3" max="3" width="53.6640625" style="1" customWidth="1"/>
    <col min="4" max="4" width="5.6640625" style="1" customWidth="1"/>
    <col min="5" max="5" width="53.44140625" style="1" customWidth="1"/>
    <col min="6" max="6" width="5.6640625" style="1" customWidth="1"/>
    <col min="7" max="7" width="53.44140625" style="1" customWidth="1"/>
    <col min="8" max="8" width="5.6640625" style="1" customWidth="1"/>
    <col min="9" max="9" width="53.44140625" style="1" customWidth="1"/>
    <col min="10" max="10" width="5.6640625" style="1" customWidth="1"/>
    <col min="11" max="11" width="53.44140625" style="1" customWidth="1"/>
    <col min="12" max="12" width="5.6640625" style="1" customWidth="1"/>
    <col min="13" max="13" width="53.44140625" style="1" customWidth="1"/>
    <col min="14" max="14" width="5.6640625" style="1" customWidth="1"/>
    <col min="15" max="15" width="53.44140625" style="1" customWidth="1"/>
    <col min="16" max="16" width="5.6640625" style="1" customWidth="1"/>
    <col min="17" max="17" width="53.5546875" style="1" customWidth="1"/>
    <col min="18" max="18" width="5.6640625" style="1" customWidth="1"/>
    <col min="19" max="19" width="53.5546875" style="1" customWidth="1"/>
    <col min="20" max="20" width="5.6640625" style="1" customWidth="1"/>
    <col min="21" max="21" width="53.5546875" style="1" customWidth="1"/>
    <col min="22" max="23" width="2.6640625" style="1" customWidth="1"/>
    <col min="24" max="25" width="150.6640625" style="1" customWidth="1"/>
  </cols>
  <sheetData>
    <row r="1" spans="1:25" ht="15" customHeight="1" x14ac:dyDescent="0.3">
      <c r="A1" s="47" t="s">
        <v>36</v>
      </c>
      <c r="C1" s="5"/>
      <c r="D1" s="4"/>
      <c r="E1" s="4"/>
      <c r="F1" s="4"/>
      <c r="J1" s="4"/>
      <c r="L1" s="5"/>
      <c r="M1" s="5"/>
      <c r="N1" s="5"/>
      <c r="O1" s="5"/>
      <c r="P1" s="5"/>
      <c r="Q1" s="5"/>
      <c r="R1" s="5"/>
      <c r="T1" s="4"/>
      <c r="U1" s="4"/>
      <c r="V1" s="4"/>
      <c r="W1" s="4"/>
      <c r="X1" s="4"/>
      <c r="Y1" s="4"/>
    </row>
    <row r="2" spans="1:25" ht="15" customHeight="1" thickBot="1" x14ac:dyDescent="0.4">
      <c r="A2" s="6"/>
      <c r="B2" s="6"/>
      <c r="C2" s="5"/>
      <c r="I2" s="5"/>
      <c r="L2" s="5"/>
      <c r="M2" s="5"/>
      <c r="N2" s="5"/>
      <c r="O2" s="5"/>
      <c r="P2" s="5"/>
      <c r="Q2" s="5"/>
      <c r="R2" s="5"/>
      <c r="S2" s="5"/>
    </row>
    <row r="3" spans="1:25" ht="15" customHeight="1" thickTop="1" x14ac:dyDescent="0.3">
      <c r="C3" s="214" t="str">
        <f>Data_Membership!C$17</f>
        <v>ARCTIC DISTRICT</v>
      </c>
      <c r="D3" s="5"/>
      <c r="I3" s="5"/>
      <c r="K3" s="226" t="s">
        <v>31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ht="15" customHeight="1" thickBot="1" x14ac:dyDescent="0.35">
      <c r="C4" s="215"/>
      <c r="K4" s="227"/>
    </row>
    <row r="5" spans="1:25" ht="15" customHeight="1" thickTop="1" x14ac:dyDescent="0.3">
      <c r="C5" s="5"/>
      <c r="F5" s="40"/>
      <c r="K5" s="228"/>
    </row>
    <row r="6" spans="1:25" ht="15" customHeight="1" x14ac:dyDescent="0.3">
      <c r="B6" s="2"/>
      <c r="C6" s="229" t="str">
        <f>CONCATENATE(Date_Control!C3," ",Date_Control!C6)</f>
        <v>October 2026</v>
      </c>
      <c r="D6" s="3"/>
      <c r="E6" s="16"/>
      <c r="K6" s="44" t="s">
        <v>34</v>
      </c>
    </row>
    <row r="7" spans="1:25" ht="15" customHeight="1" x14ac:dyDescent="0.3">
      <c r="B7" s="2"/>
      <c r="C7" s="230"/>
      <c r="D7" s="3"/>
      <c r="E7" s="16"/>
    </row>
    <row r="8" spans="1:25" ht="15" customHeight="1" x14ac:dyDescent="0.3"/>
    <row r="9" spans="1:25" ht="15" customHeight="1" x14ac:dyDescent="0.3">
      <c r="C9" s="16" t="s">
        <v>1</v>
      </c>
      <c r="E9" s="19"/>
    </row>
    <row r="10" spans="1:25" ht="15" customHeight="1" x14ac:dyDescent="0.3">
      <c r="C10" s="16" t="s">
        <v>0</v>
      </c>
      <c r="E10" s="19"/>
    </row>
    <row r="11" spans="1:25" ht="15" customHeight="1" x14ac:dyDescent="0.3">
      <c r="I11" s="4"/>
    </row>
    <row r="12" spans="1:25" ht="15" customHeight="1" x14ac:dyDescent="0.3">
      <c r="C12" s="16" t="s">
        <v>32</v>
      </c>
      <c r="E12" s="17"/>
      <c r="H12" s="2"/>
      <c r="I12" s="4"/>
      <c r="J12" s="3"/>
    </row>
    <row r="13" spans="1:25" ht="15" customHeight="1" x14ac:dyDescent="0.3">
      <c r="C13" s="16" t="str">
        <f>CONCATENATE("is shown if performed before the first day of ",Date_Control!$C$3)</f>
        <v>is shown if performed before the first day of October</v>
      </c>
      <c r="E13" s="17"/>
      <c r="H13" s="2"/>
      <c r="I13" s="4"/>
      <c r="J13" s="3"/>
    </row>
    <row r="14" spans="1:25" ht="15" customHeight="1" x14ac:dyDescent="0.3">
      <c r="C14" s="16" t="s">
        <v>33</v>
      </c>
      <c r="E14" s="17"/>
      <c r="H14" s="2"/>
      <c r="I14" s="4"/>
      <c r="J14" s="3"/>
    </row>
    <row r="15" spans="1:25" ht="15" customHeight="1" x14ac:dyDescent="0.3">
      <c r="E15" s="41"/>
      <c r="H15" s="2"/>
      <c r="I15" s="4"/>
      <c r="J15" s="3"/>
    </row>
    <row r="16" spans="1:25" ht="15" customHeight="1" x14ac:dyDescent="0.3">
      <c r="C16" s="19" t="str">
        <f>CONCATENATE("Membership numbers areas of the first day of ", Date_Control!$C$1)</f>
        <v xml:space="preserve">Membership numbers areas of the first day of </v>
      </c>
      <c r="E16" s="17"/>
      <c r="H16" s="2"/>
      <c r="I16" s="4"/>
      <c r="J16" s="3"/>
    </row>
    <row r="17" spans="1:25" ht="15" customHeight="1" x14ac:dyDescent="0.3">
      <c r="C17" s="19" t="s">
        <v>30</v>
      </c>
      <c r="E17" s="17"/>
      <c r="I17" s="4"/>
    </row>
    <row r="18" spans="1:25" ht="15" customHeight="1" x14ac:dyDescent="0.3">
      <c r="I18" s="4"/>
    </row>
    <row r="19" spans="1:25" ht="15" customHeight="1" x14ac:dyDescent="0.3">
      <c r="C19" s="19" t="str">
        <f>CONCATENATE("Facility numbers are as of the first day of ", Date_Control!$C$1)</f>
        <v xml:space="preserve">Facility numbers are as of the first day of </v>
      </c>
    </row>
    <row r="20" spans="1:25" ht="15" customHeight="1" x14ac:dyDescent="0.3">
      <c r="C20" s="19" t="s">
        <v>42</v>
      </c>
    </row>
    <row r="21" spans="1:25" ht="15" customHeight="1" x14ac:dyDescent="0.3"/>
    <row r="22" spans="1:25" ht="15" customHeight="1" x14ac:dyDescent="0.3"/>
    <row r="23" spans="1:25" ht="15" customHeight="1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15" customHeight="1" x14ac:dyDescent="0.3"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15" customHeight="1" thickBot="1" x14ac:dyDescent="0.35">
      <c r="I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15" customHeight="1" thickTop="1" x14ac:dyDescent="0.35">
      <c r="A26" s="7"/>
      <c r="C26" s="214" t="str">
        <f>Data_Membership!C$17</f>
        <v>ARCTIC DISTRICT</v>
      </c>
      <c r="D26" s="3"/>
      <c r="I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" customHeight="1" thickBot="1" x14ac:dyDescent="0.35">
      <c r="C27" s="21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ht="15" customHeight="1" thickTop="1" x14ac:dyDescent="0.3"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ht="15" customHeight="1" x14ac:dyDescent="0.3"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ht="15" customHeight="1" x14ac:dyDescent="0.3">
      <c r="C30" s="218" t="s">
        <v>6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ht="15" customHeight="1" x14ac:dyDescent="0.3">
      <c r="C31" s="219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ht="15" customHeight="1" x14ac:dyDescent="0.3">
      <c r="C32" s="218" t="s">
        <v>7</v>
      </c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ht="15" customHeight="1" x14ac:dyDescent="0.3">
      <c r="C33" s="219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ht="15" customHeight="1" x14ac:dyDescent="0.3">
      <c r="C34" s="218" t="s">
        <v>8</v>
      </c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ht="15" customHeight="1" x14ac:dyDescent="0.3">
      <c r="C35" s="219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15" customHeight="1" x14ac:dyDescent="0.3"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ht="15" customHeight="1" x14ac:dyDescent="0.3"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5" customHeight="1" x14ac:dyDescent="0.3"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5" customHeight="1" x14ac:dyDescent="0.3"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5" customHeight="1" x14ac:dyDescent="0.3"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spans="1:25" ht="15" customHeight="1" x14ac:dyDescent="0.3"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spans="1:25" ht="15" customHeight="1" x14ac:dyDescent="0.3"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ht="15" customHeight="1" x14ac:dyDescent="0.3"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spans="1:25" ht="15" customHeight="1" x14ac:dyDescent="0.3"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5" customHeight="1" x14ac:dyDescent="0.3"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1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spans="1:25" ht="15" customHeight="1" x14ac:dyDescent="0.3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spans="1:25" ht="15" customHeight="1" thickBot="1" x14ac:dyDescent="0.35"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ht="15" customHeight="1" thickTop="1" x14ac:dyDescent="0.35">
      <c r="C49" s="214" t="str">
        <f>Data_Membership!C$17</f>
        <v>ARCTIC DISTRICT</v>
      </c>
      <c r="I49" s="8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spans="1:25" ht="15" customHeight="1" thickBot="1" x14ac:dyDescent="0.4">
      <c r="A50" s="7"/>
      <c r="C50" s="215"/>
      <c r="D50" s="3"/>
      <c r="H50" s="8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spans="1:25" ht="15" customHeight="1" thickTop="1" x14ac:dyDescent="0.3"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spans="1:25" ht="15" customHeight="1" x14ac:dyDescent="0.3"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spans="1:25" ht="15" customHeight="1" x14ac:dyDescent="0.3">
      <c r="C53" s="222" t="s">
        <v>9</v>
      </c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spans="1:25" ht="15" customHeight="1" x14ac:dyDescent="0.3">
      <c r="C54" s="223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ht="15" customHeight="1" x14ac:dyDescent="0.3">
      <c r="C55" s="222" t="s">
        <v>29</v>
      </c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spans="1:25" ht="15" customHeight="1" x14ac:dyDescent="0.3">
      <c r="C56" s="223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spans="1:25" ht="15" customHeight="1" x14ac:dyDescent="0.3">
      <c r="C57" s="222" t="s">
        <v>10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spans="1:25" ht="15" customHeight="1" x14ac:dyDescent="0.3">
      <c r="C58" s="223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spans="1:25" ht="15" customHeight="1" x14ac:dyDescent="0.3"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spans="1:25" ht="15" customHeight="1" x14ac:dyDescent="0.3"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ht="15" customHeight="1" x14ac:dyDescent="0.3"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spans="1:25" ht="15" customHeight="1" x14ac:dyDescent="0.3"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spans="1:25" ht="15" customHeight="1" x14ac:dyDescent="0.3"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spans="1:25" ht="15" customHeight="1" x14ac:dyDescent="0.3"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spans="1:25" ht="15" customHeight="1" x14ac:dyDescent="0.3"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spans="1:25" ht="15" customHeight="1" x14ac:dyDescent="0.3"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spans="1:25" ht="15" customHeight="1" x14ac:dyDescent="0.3"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spans="1:25" ht="15" customHeight="1" x14ac:dyDescent="0.3"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spans="1:25" ht="15" customHeight="1" x14ac:dyDescent="0.3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spans="1:25" ht="15" customHeight="1" x14ac:dyDescent="0.3"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spans="1:25" ht="15" customHeight="1" thickBot="1" x14ac:dyDescent="0.35"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spans="1:25" ht="15" customHeight="1" thickTop="1" x14ac:dyDescent="0.35">
      <c r="C72" s="214" t="str">
        <f>Data_Membership!C$17</f>
        <v>ARCTIC DISTRICT</v>
      </c>
      <c r="I72" s="8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spans="1:25" ht="15" customHeight="1" thickBot="1" x14ac:dyDescent="0.4">
      <c r="A73" s="7"/>
      <c r="C73" s="215"/>
      <c r="D73" s="3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spans="1:25" ht="15" customHeight="1" thickTop="1" x14ac:dyDescent="0.3"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spans="1:25" ht="15" customHeight="1" x14ac:dyDescent="0.3"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spans="1:25" ht="15" customHeight="1" x14ac:dyDescent="0.3">
      <c r="C76" s="224" t="s">
        <v>11</v>
      </c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spans="1:25" ht="15" customHeight="1" x14ac:dyDescent="0.3">
      <c r="C77" s="22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spans="1:25" ht="15" customHeight="1" x14ac:dyDescent="0.3">
      <c r="C78" s="224" t="s">
        <v>12</v>
      </c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spans="1:25" ht="15" customHeight="1" x14ac:dyDescent="0.3">
      <c r="C79" s="22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spans="1:25" ht="15" customHeight="1" x14ac:dyDescent="0.7">
      <c r="C80" s="43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spans="1:25" ht="15" customHeight="1" x14ac:dyDescent="0.3"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spans="1:25" ht="15" customHeight="1" x14ac:dyDescent="0.3"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spans="1:25" ht="15" customHeight="1" x14ac:dyDescent="0.3"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spans="1:25" ht="15" customHeight="1" x14ac:dyDescent="0.3"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spans="1:25" ht="15" customHeight="1" x14ac:dyDescent="0.3"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spans="1:25" ht="15" customHeight="1" x14ac:dyDescent="0.3"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spans="1:25" ht="15" customHeight="1" x14ac:dyDescent="0.3"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spans="1:25" ht="15" customHeight="1" x14ac:dyDescent="0.3"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spans="1:25" ht="15" customHeight="1" x14ac:dyDescent="0.3"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spans="1:25" ht="15" customHeight="1" x14ac:dyDescent="0.3"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spans="1:25" ht="15" customHeight="1" x14ac:dyDescent="0.3"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spans="1:25" ht="15" customHeight="1" x14ac:dyDescent="0.3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spans="1:25" ht="15" customHeight="1" x14ac:dyDescent="0.3"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spans="1:25" ht="15" customHeight="1" thickBot="1" x14ac:dyDescent="0.35"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spans="1:25" ht="15" customHeight="1" thickTop="1" x14ac:dyDescent="0.35">
      <c r="C95" s="214" t="str">
        <f>Data_Membership!C$17</f>
        <v>ARCTIC DISTRICT</v>
      </c>
      <c r="I95" s="8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spans="1:25" ht="15" customHeight="1" thickBot="1" x14ac:dyDescent="0.35">
      <c r="C96" s="21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spans="1:25" ht="15" customHeight="1" thickTop="1" x14ac:dyDescent="0.35">
      <c r="A97" s="7"/>
      <c r="C97" s="8"/>
      <c r="D97" s="3"/>
      <c r="E97" s="8"/>
      <c r="F97" s="3"/>
      <c r="G97" s="8"/>
      <c r="H97" s="8"/>
      <c r="I97" s="8"/>
      <c r="K97" s="8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spans="1:25" ht="15" customHeight="1" x14ac:dyDescent="0.3"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spans="1:25" ht="15" customHeight="1" x14ac:dyDescent="0.3">
      <c r="C99" s="216" t="s">
        <v>27</v>
      </c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spans="1:25" ht="15" customHeight="1" x14ac:dyDescent="0.3">
      <c r="C100" s="217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spans="1:25" ht="15" customHeight="1" x14ac:dyDescent="0.3">
      <c r="C101" s="216" t="s">
        <v>28</v>
      </c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spans="1:25" ht="15" customHeight="1" x14ac:dyDescent="0.3">
      <c r="C102" s="217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spans="1:25" ht="15" customHeight="1" x14ac:dyDescent="0.7">
      <c r="C103" s="42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ht="15" customHeight="1" x14ac:dyDescent="0.3">
      <c r="H104" s="1" t="s">
        <v>2</v>
      </c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ht="15" customHeight="1" x14ac:dyDescent="0.3"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5" customHeight="1" x14ac:dyDescent="0.3">
      <c r="C106" s="220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spans="1:25" ht="15" customHeight="1" x14ac:dyDescent="0.3">
      <c r="C107" s="221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ht="15" customHeight="1" x14ac:dyDescent="0.3"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ht="15" customHeight="1" x14ac:dyDescent="0.3"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5" customHeight="1" x14ac:dyDescent="0.3"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ht="15" customHeight="1" x14ac:dyDescent="0.3"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5" customHeight="1" x14ac:dyDescent="0.3"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1:25" ht="15" customHeight="1" x14ac:dyDescent="0.3"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1:25" ht="15" customHeight="1" x14ac:dyDescent="0.3"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spans="1:25" ht="15" customHeight="1" x14ac:dyDescent="0.3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spans="1:25" ht="15" customHeight="1" x14ac:dyDescent="0.3"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ht="15" customHeight="1" thickBot="1" x14ac:dyDescent="0.35"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ht="15" customHeight="1" thickTop="1" x14ac:dyDescent="0.3">
      <c r="C118" s="214" t="str">
        <f>Data_Membership!C$17</f>
        <v>ARCTIC DISTRICT</v>
      </c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5" customHeight="1" thickBot="1" x14ac:dyDescent="0.35">
      <c r="C119" s="21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:25" ht="15" customHeight="1" thickTop="1" x14ac:dyDescent="0.3"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:25" ht="15" customHeight="1" x14ac:dyDescent="0.3"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:25" ht="15" customHeight="1" x14ac:dyDescent="0.3">
      <c r="C122" s="212" t="s">
        <v>43</v>
      </c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:25" ht="15" customHeight="1" x14ac:dyDescent="0.3">
      <c r="C123" s="213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:25" ht="15" customHeight="1" x14ac:dyDescent="0.3">
      <c r="C124" s="212" t="s">
        <v>44</v>
      </c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:25" ht="15" customHeight="1" x14ac:dyDescent="0.3">
      <c r="C125" s="213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:25" ht="15" customHeight="1" x14ac:dyDescent="0.3"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spans="1:25" ht="15" customHeight="1" x14ac:dyDescent="0.3"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spans="1:25" ht="15" customHeight="1" x14ac:dyDescent="0.3"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spans="13:25" ht="15" customHeight="1" x14ac:dyDescent="0.3"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spans="13:25" ht="15" customHeight="1" x14ac:dyDescent="0.3"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spans="13:25" ht="15" customHeight="1" x14ac:dyDescent="0.3"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spans="13:25" ht="15" customHeight="1" x14ac:dyDescent="0.3"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spans="13:25" ht="15" customHeight="1" x14ac:dyDescent="0.3"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spans="13:25" ht="15" customHeight="1" x14ac:dyDescent="0.3"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spans="13:25" ht="15" customHeight="1" x14ac:dyDescent="0.3"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spans="13:25" ht="15" customHeight="1" x14ac:dyDescent="0.3"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spans="13:25" ht="15" customHeight="1" x14ac:dyDescent="0.3"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spans="13:25" ht="15" customHeight="1" x14ac:dyDescent="0.3"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spans="13:25" ht="15" customHeight="1" x14ac:dyDescent="0.3"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spans="13:25" ht="15" customHeight="1" x14ac:dyDescent="0.3"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spans="13:25" ht="15" customHeight="1" x14ac:dyDescent="0.3"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spans="13:25" ht="15" customHeight="1" x14ac:dyDescent="0.3"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spans="13:25" ht="15" customHeight="1" x14ac:dyDescent="0.3"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spans="13:25" ht="15" customHeight="1" x14ac:dyDescent="0.3"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spans="13:25" ht="15" customHeight="1" x14ac:dyDescent="0.3"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spans="13:25" ht="15" customHeight="1" x14ac:dyDescent="0.3"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spans="13:25" ht="15" customHeight="1" x14ac:dyDescent="0.3"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spans="13:25" ht="15" customHeight="1" x14ac:dyDescent="0.3"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spans="13:25" ht="15" customHeight="1" x14ac:dyDescent="0.3"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spans="13:25" ht="15" customHeight="1" x14ac:dyDescent="0.3"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spans="13:25" ht="15" customHeight="1" x14ac:dyDescent="0.3"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spans="13:25" ht="15" customHeight="1" x14ac:dyDescent="0.3"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spans="13:25" ht="15" customHeight="1" x14ac:dyDescent="0.3"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spans="13:25" ht="15" customHeight="1" x14ac:dyDescent="0.3"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spans="13:25" ht="15" customHeight="1" x14ac:dyDescent="0.3"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spans="13:25" ht="15" customHeight="1" x14ac:dyDescent="0.3"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spans="13:25" ht="15" customHeight="1" x14ac:dyDescent="0.3"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spans="13:25" ht="15" customHeight="1" x14ac:dyDescent="0.3"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spans="13:25" ht="15" customHeight="1" x14ac:dyDescent="0.3"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spans="13:25" ht="15" customHeight="1" x14ac:dyDescent="0.3"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spans="13:25" ht="15" customHeight="1" x14ac:dyDescent="0.3"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spans="13:25" ht="15" customHeight="1" x14ac:dyDescent="0.3"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spans="13:25" ht="15" customHeight="1" x14ac:dyDescent="0.3"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spans="13:25" ht="15" customHeight="1" x14ac:dyDescent="0.3"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spans="13:25" ht="15" customHeight="1" x14ac:dyDescent="0.3"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spans="13:25" ht="15" customHeight="1" x14ac:dyDescent="0.3"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spans="13:25" ht="15" customHeight="1" x14ac:dyDescent="0.3"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spans="13:25" ht="15" customHeight="1" x14ac:dyDescent="0.3"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spans="13:25" ht="15" customHeight="1" x14ac:dyDescent="0.3"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spans="13:25" ht="15" customHeight="1" x14ac:dyDescent="0.3"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spans="13:25" ht="15" customHeight="1" x14ac:dyDescent="0.3"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spans="13:25" ht="15" customHeight="1" x14ac:dyDescent="0.3"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spans="13:25" ht="15" customHeight="1" x14ac:dyDescent="0.3"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spans="13:25" ht="15" customHeight="1" x14ac:dyDescent="0.3"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spans="13:25" ht="15" customHeight="1" x14ac:dyDescent="0.3"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spans="13:25" ht="15" customHeight="1" x14ac:dyDescent="0.3"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spans="13:25" ht="15" customHeight="1" x14ac:dyDescent="0.3"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spans="13:25" ht="15" customHeight="1" x14ac:dyDescent="0.3"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spans="13:25" ht="15" customHeight="1" x14ac:dyDescent="0.3"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spans="13:25" ht="15" customHeight="1" x14ac:dyDescent="0.3"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spans="13:25" ht="15" customHeight="1" x14ac:dyDescent="0.3"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spans="13:25" ht="15" customHeight="1" x14ac:dyDescent="0.3"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spans="13:25" ht="15" customHeight="1" x14ac:dyDescent="0.3"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spans="13:25" ht="15" customHeight="1" x14ac:dyDescent="0.3"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spans="13:25" ht="15" customHeight="1" x14ac:dyDescent="0.3"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spans="13:25" ht="15" customHeight="1" x14ac:dyDescent="0.3"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spans="13:25" ht="15" customHeight="1" x14ac:dyDescent="0.3"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spans="13:25" ht="15" customHeight="1" x14ac:dyDescent="0.3"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spans="13:25" ht="15" customHeight="1" x14ac:dyDescent="0.3"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spans="13:25" ht="15" customHeight="1" x14ac:dyDescent="0.3"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spans="13:25" ht="15" customHeight="1" x14ac:dyDescent="0.3"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spans="13:25" ht="15" customHeight="1" x14ac:dyDescent="0.3"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spans="13:25" ht="15" customHeight="1" x14ac:dyDescent="0.3"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spans="13:25" ht="15" customHeight="1" x14ac:dyDescent="0.3"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spans="13:25" ht="15" customHeight="1" x14ac:dyDescent="0.3"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spans="13:25" x14ac:dyDescent="0.3"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spans="13:25" x14ac:dyDescent="0.3"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spans="13:25" x14ac:dyDescent="0.3"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spans="13:25" x14ac:dyDescent="0.3"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spans="13:25" x14ac:dyDescent="0.3"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spans="13:25" x14ac:dyDescent="0.3"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spans="13:25" x14ac:dyDescent="0.3"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spans="13:25" x14ac:dyDescent="0.3"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spans="13:25" x14ac:dyDescent="0.3"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spans="13:25" x14ac:dyDescent="0.3"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spans="13:25" x14ac:dyDescent="0.3"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spans="13:25" x14ac:dyDescent="0.3"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spans="13:25" x14ac:dyDescent="0.3"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spans="13:25" x14ac:dyDescent="0.3"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spans="13:25" x14ac:dyDescent="0.3"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spans="13:25" x14ac:dyDescent="0.3"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spans="13:25" x14ac:dyDescent="0.3"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spans="13:25" x14ac:dyDescent="0.3"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spans="13:25" x14ac:dyDescent="0.3"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spans="13:25" x14ac:dyDescent="0.3"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spans="13:25" x14ac:dyDescent="0.3"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spans="13:25" x14ac:dyDescent="0.3"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spans="13:25" x14ac:dyDescent="0.3"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spans="13:25" x14ac:dyDescent="0.3"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spans="13:25" x14ac:dyDescent="0.3"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spans="13:25" x14ac:dyDescent="0.3"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spans="13:25" x14ac:dyDescent="0.3"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spans="13:25" x14ac:dyDescent="0.3"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spans="13:25" x14ac:dyDescent="0.3"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spans="13:25" x14ac:dyDescent="0.3"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spans="13:25" x14ac:dyDescent="0.3"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spans="13:25" x14ac:dyDescent="0.3"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spans="13:25" x14ac:dyDescent="0.3"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spans="13:25" x14ac:dyDescent="0.3"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spans="13:25" x14ac:dyDescent="0.3"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spans="13:25" x14ac:dyDescent="0.3"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spans="13:25" x14ac:dyDescent="0.3"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spans="13:25" x14ac:dyDescent="0.3"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spans="13:25" x14ac:dyDescent="0.3"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spans="13:25" x14ac:dyDescent="0.3"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spans="13:25" x14ac:dyDescent="0.3"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spans="13:25" x14ac:dyDescent="0.3"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spans="13:25" x14ac:dyDescent="0.3"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spans="13:25" x14ac:dyDescent="0.3"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spans="13:25" x14ac:dyDescent="0.3"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spans="13:25" x14ac:dyDescent="0.3"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spans="13:25" x14ac:dyDescent="0.3"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spans="13:25" x14ac:dyDescent="0.3"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spans="13:25" x14ac:dyDescent="0.3"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spans="13:25" x14ac:dyDescent="0.3"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spans="13:25" x14ac:dyDescent="0.3"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spans="13:25" x14ac:dyDescent="0.3"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spans="13:25" x14ac:dyDescent="0.3"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spans="13:25" x14ac:dyDescent="0.3"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spans="13:25" x14ac:dyDescent="0.3"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spans="13:25" x14ac:dyDescent="0.3"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spans="13:25" x14ac:dyDescent="0.3"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spans="13:25" x14ac:dyDescent="0.3"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spans="13:25" x14ac:dyDescent="0.3"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spans="13:25" x14ac:dyDescent="0.3"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spans="13:25" x14ac:dyDescent="0.3"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spans="13:25" x14ac:dyDescent="0.3"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spans="13:25" x14ac:dyDescent="0.3"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spans="13:25" x14ac:dyDescent="0.3"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spans="13:25" x14ac:dyDescent="0.3"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spans="13:25" x14ac:dyDescent="0.3"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spans="13:25" x14ac:dyDescent="0.3"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spans="13:25" x14ac:dyDescent="0.3"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spans="13:25" x14ac:dyDescent="0.3"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spans="13:25" x14ac:dyDescent="0.3"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spans="13:25" x14ac:dyDescent="0.3"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spans="13:25" x14ac:dyDescent="0.3"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spans="13:25" x14ac:dyDescent="0.3"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spans="13:25" x14ac:dyDescent="0.3"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spans="13:25" x14ac:dyDescent="0.3"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spans="13:25" x14ac:dyDescent="0.3"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spans="13:25" x14ac:dyDescent="0.3"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spans="13:25" x14ac:dyDescent="0.3"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spans="13:25" x14ac:dyDescent="0.3"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spans="13:25" x14ac:dyDescent="0.3"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spans="13:25" x14ac:dyDescent="0.3"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spans="13:25" x14ac:dyDescent="0.3"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spans="13:25" x14ac:dyDescent="0.3"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spans="13:25" x14ac:dyDescent="0.3"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spans="13:25" x14ac:dyDescent="0.3"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spans="13:25" x14ac:dyDescent="0.3"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spans="13:25" x14ac:dyDescent="0.3"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spans="13:25" x14ac:dyDescent="0.3"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spans="13:25" x14ac:dyDescent="0.3"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spans="13:25" x14ac:dyDescent="0.3"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spans="13:25" x14ac:dyDescent="0.3"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spans="13:25" x14ac:dyDescent="0.3"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spans="13:25" x14ac:dyDescent="0.3"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spans="13:25" x14ac:dyDescent="0.3"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spans="13:25" x14ac:dyDescent="0.3"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spans="13:25" x14ac:dyDescent="0.3"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spans="13:25" x14ac:dyDescent="0.3"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spans="13:25" x14ac:dyDescent="0.3"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spans="13:25" x14ac:dyDescent="0.3"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spans="13:25" x14ac:dyDescent="0.3"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spans="13:25" x14ac:dyDescent="0.3"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spans="13:25" x14ac:dyDescent="0.3"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spans="13:25" x14ac:dyDescent="0.3"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spans="13:25" x14ac:dyDescent="0.3"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spans="13:25" x14ac:dyDescent="0.3"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spans="13:25" x14ac:dyDescent="0.3"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spans="13:25" x14ac:dyDescent="0.3"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spans="13:25" x14ac:dyDescent="0.3"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spans="13:25" x14ac:dyDescent="0.3"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spans="13:25" x14ac:dyDescent="0.3"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spans="13:25" x14ac:dyDescent="0.3"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spans="13:25" x14ac:dyDescent="0.3"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spans="13:25" x14ac:dyDescent="0.3"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spans="13:25" x14ac:dyDescent="0.3"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spans="13:25" x14ac:dyDescent="0.3"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spans="13:25" x14ac:dyDescent="0.3"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spans="13:25" x14ac:dyDescent="0.3"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spans="13:25" x14ac:dyDescent="0.3"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spans="13:25" x14ac:dyDescent="0.3"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spans="13:25" x14ac:dyDescent="0.3"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spans="13:25" x14ac:dyDescent="0.3"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spans="13:25" x14ac:dyDescent="0.3"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spans="13:25" x14ac:dyDescent="0.3"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spans="13:25" x14ac:dyDescent="0.3"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spans="13:25" x14ac:dyDescent="0.3"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spans="13:25" x14ac:dyDescent="0.3"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spans="13:25" x14ac:dyDescent="0.3"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spans="13:25" x14ac:dyDescent="0.3"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spans="13:25" x14ac:dyDescent="0.3"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spans="13:25" x14ac:dyDescent="0.3"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spans="13:25" x14ac:dyDescent="0.3"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spans="13:25" x14ac:dyDescent="0.3"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spans="13:25" x14ac:dyDescent="0.3"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spans="13:25" x14ac:dyDescent="0.3"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spans="13:25" x14ac:dyDescent="0.3"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spans="13:25" x14ac:dyDescent="0.3"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spans="13:25" x14ac:dyDescent="0.3"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spans="13:25" x14ac:dyDescent="0.3"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spans="13:25" x14ac:dyDescent="0.3"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spans="13:25" x14ac:dyDescent="0.3"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spans="13:25" x14ac:dyDescent="0.3"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spans="13:25" x14ac:dyDescent="0.3"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spans="13:25" x14ac:dyDescent="0.3"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spans="13:25" x14ac:dyDescent="0.3"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spans="13:25" x14ac:dyDescent="0.3"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spans="13:25" x14ac:dyDescent="0.3"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spans="13:25" x14ac:dyDescent="0.3"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spans="13:25" x14ac:dyDescent="0.3"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spans="13:25" x14ac:dyDescent="0.3"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spans="13:25" x14ac:dyDescent="0.3"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spans="13:25" x14ac:dyDescent="0.3"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spans="13:25" x14ac:dyDescent="0.3"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spans="13:25" x14ac:dyDescent="0.3"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spans="13:25" x14ac:dyDescent="0.3"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spans="13:25" x14ac:dyDescent="0.3"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spans="13:25" x14ac:dyDescent="0.3"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spans="13:25" x14ac:dyDescent="0.3"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spans="13:25" x14ac:dyDescent="0.3"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spans="13:25" x14ac:dyDescent="0.3"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spans="13:25" x14ac:dyDescent="0.3"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spans="13:25" x14ac:dyDescent="0.3"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spans="13:25" x14ac:dyDescent="0.3"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spans="13:25" x14ac:dyDescent="0.3"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spans="13:25" x14ac:dyDescent="0.3"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spans="13:25" x14ac:dyDescent="0.3"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spans="13:25" x14ac:dyDescent="0.3"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spans="13:25" x14ac:dyDescent="0.3"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spans="13:25" x14ac:dyDescent="0.3"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spans="13:25" x14ac:dyDescent="0.3"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spans="13:25" x14ac:dyDescent="0.3"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spans="13:25" x14ac:dyDescent="0.3"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spans="13:25" x14ac:dyDescent="0.3"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spans="13:25" x14ac:dyDescent="0.3"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spans="13:25" x14ac:dyDescent="0.3"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spans="13:25" x14ac:dyDescent="0.3"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spans="13:25" x14ac:dyDescent="0.3"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spans="13:25" x14ac:dyDescent="0.3"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spans="13:25" x14ac:dyDescent="0.3"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spans="13:25" x14ac:dyDescent="0.3"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spans="13:25" x14ac:dyDescent="0.3"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spans="13:25" x14ac:dyDescent="0.3"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spans="13:25" x14ac:dyDescent="0.3"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spans="13:25" x14ac:dyDescent="0.3"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spans="13:25" x14ac:dyDescent="0.3"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spans="13:25" x14ac:dyDescent="0.3"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spans="13:25" x14ac:dyDescent="0.3"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spans="13:25" x14ac:dyDescent="0.3"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</sheetData>
  <sheetProtection sheet="1" objects="1" scenarios="1"/>
  <mergeCells count="21">
    <mergeCell ref="K3:K5"/>
    <mergeCell ref="C6:C7"/>
    <mergeCell ref="C26:C27"/>
    <mergeCell ref="C30:C31"/>
    <mergeCell ref="C3:C4"/>
    <mergeCell ref="C32:C33"/>
    <mergeCell ref="C106:C107"/>
    <mergeCell ref="C34:C35"/>
    <mergeCell ref="C49:C50"/>
    <mergeCell ref="C53:C54"/>
    <mergeCell ref="C55:C56"/>
    <mergeCell ref="C57:C58"/>
    <mergeCell ref="C72:C73"/>
    <mergeCell ref="C76:C77"/>
    <mergeCell ref="C78:C79"/>
    <mergeCell ref="C122:C123"/>
    <mergeCell ref="C124:C125"/>
    <mergeCell ref="C95:C96"/>
    <mergeCell ref="C99:C100"/>
    <mergeCell ref="C101:C102"/>
    <mergeCell ref="C118:C119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B1:W22"/>
  <sheetViews>
    <sheetView zoomScale="70" zoomScaleNormal="70" workbookViewId="0">
      <selection activeCell="W26" sqref="W26"/>
    </sheetView>
  </sheetViews>
  <sheetFormatPr defaultRowHeight="14.4" x14ac:dyDescent="0.3"/>
  <cols>
    <col min="2" max="2" width="8.88671875" style="86"/>
    <col min="3" max="3" width="25.33203125" style="86" customWidth="1"/>
    <col min="4" max="11" width="8.88671875" style="86"/>
    <col min="12" max="12" width="25.33203125" style="86" customWidth="1"/>
    <col min="13" max="18" width="8.88671875" style="86"/>
  </cols>
  <sheetData>
    <row r="1" spans="2:23" ht="15" thickBot="1" x14ac:dyDescent="0.35">
      <c r="B1" s="85" t="s">
        <v>59</v>
      </c>
      <c r="C1" s="85" t="s">
        <v>60</v>
      </c>
      <c r="D1" s="85">
        <v>2021</v>
      </c>
      <c r="E1" s="85">
        <v>2022</v>
      </c>
      <c r="F1" s="85">
        <v>2023</v>
      </c>
      <c r="G1" s="85">
        <v>2024</v>
      </c>
      <c r="H1" s="85">
        <v>2025</v>
      </c>
      <c r="I1" s="85">
        <v>2026</v>
      </c>
      <c r="K1" s="80" t="s">
        <v>59</v>
      </c>
      <c r="L1" s="80" t="s">
        <v>60</v>
      </c>
      <c r="M1" s="80">
        <v>2021</v>
      </c>
      <c r="N1" s="80">
        <v>2022</v>
      </c>
      <c r="O1" s="80">
        <v>2023</v>
      </c>
      <c r="P1" s="80">
        <v>2024</v>
      </c>
      <c r="Q1" s="80">
        <v>2025</v>
      </c>
      <c r="R1" s="80">
        <v>2026</v>
      </c>
    </row>
    <row r="2" spans="2:23" ht="15" thickTop="1" x14ac:dyDescent="0.3">
      <c r="B2" s="87" t="s">
        <v>61</v>
      </c>
      <c r="C2" s="87" t="s">
        <v>62</v>
      </c>
      <c r="D2" s="88">
        <v>1926.2</v>
      </c>
      <c r="E2" s="88">
        <v>1946.83</v>
      </c>
      <c r="F2" s="88">
        <v>2114.1000000000004</v>
      </c>
      <c r="G2" s="88">
        <v>2049.65</v>
      </c>
      <c r="H2" s="88">
        <v>1694.0700000000002</v>
      </c>
      <c r="I2" s="88">
        <v>2047.2700000000004</v>
      </c>
      <c r="K2" s="81" t="s">
        <v>61</v>
      </c>
      <c r="L2" s="81" t="s">
        <v>62</v>
      </c>
      <c r="M2" s="82">
        <v>1832.6</v>
      </c>
      <c r="N2" s="82">
        <v>1882.9899999999998</v>
      </c>
      <c r="O2" s="82">
        <v>1945.7000000000003</v>
      </c>
      <c r="P2" s="82">
        <v>1883.9000000000005</v>
      </c>
      <c r="Q2" s="82">
        <v>1694.0700000000002</v>
      </c>
      <c r="R2" s="82">
        <v>2047.2700000000004</v>
      </c>
      <c r="T2" s="9">
        <f>MAX(D2:I2)*$V$2+1</f>
        <v>2136.2410000000004</v>
      </c>
      <c r="V2" s="274">
        <v>1.01</v>
      </c>
      <c r="W2" s="275"/>
    </row>
    <row r="3" spans="2:23" ht="15" thickBot="1" x14ac:dyDescent="0.35">
      <c r="B3" s="87" t="s">
        <v>63</v>
      </c>
      <c r="C3" s="87" t="s">
        <v>64</v>
      </c>
      <c r="D3" s="88">
        <v>3371.1099999999997</v>
      </c>
      <c r="E3" s="88">
        <v>3490.9100000000003</v>
      </c>
      <c r="F3" s="88">
        <v>3560.7099999999996</v>
      </c>
      <c r="G3" s="88">
        <v>3098.33</v>
      </c>
      <c r="H3" s="88">
        <v>2115.65</v>
      </c>
      <c r="I3" s="88">
        <v>2176.8599999999997</v>
      </c>
      <c r="K3" s="81" t="s">
        <v>63</v>
      </c>
      <c r="L3" s="81" t="s">
        <v>64</v>
      </c>
      <c r="M3" s="82">
        <v>3283.91</v>
      </c>
      <c r="N3" s="82">
        <v>3362.66</v>
      </c>
      <c r="O3" s="82">
        <v>3549.7099999999996</v>
      </c>
      <c r="P3" s="82">
        <v>2979.49</v>
      </c>
      <c r="Q3" s="82">
        <v>2115.65</v>
      </c>
      <c r="R3" s="82">
        <v>2176.8599999999997</v>
      </c>
      <c r="T3" s="9">
        <f t="shared" ref="T3:T18" si="0">MAX(D3:I3)*$V$2+1</f>
        <v>3597.3170999999998</v>
      </c>
      <c r="V3" s="276"/>
      <c r="W3" s="277"/>
    </row>
    <row r="4" spans="2:23" ht="15" thickTop="1" x14ac:dyDescent="0.3">
      <c r="B4" s="87" t="s">
        <v>65</v>
      </c>
      <c r="C4" s="87" t="s">
        <v>66</v>
      </c>
      <c r="D4" s="88">
        <v>1563.7500000000002</v>
      </c>
      <c r="E4" s="88">
        <v>1674.3000000000004</v>
      </c>
      <c r="F4" s="88">
        <v>1604.2400000000002</v>
      </c>
      <c r="G4" s="88">
        <v>1595.62</v>
      </c>
      <c r="H4" s="88">
        <v>1461.21</v>
      </c>
      <c r="I4" s="88">
        <v>1121.26</v>
      </c>
      <c r="K4" s="81" t="s">
        <v>65</v>
      </c>
      <c r="L4" s="81" t="s">
        <v>66</v>
      </c>
      <c r="M4" s="82">
        <v>1419.5</v>
      </c>
      <c r="N4" s="82">
        <v>1577.8500000000001</v>
      </c>
      <c r="O4" s="82">
        <v>1457.04</v>
      </c>
      <c r="P4" s="82">
        <v>1483.17</v>
      </c>
      <c r="Q4" s="82">
        <v>1370.37</v>
      </c>
      <c r="R4" s="82">
        <v>1121.26</v>
      </c>
      <c r="T4" s="9">
        <f t="shared" si="0"/>
        <v>1692.0430000000003</v>
      </c>
    </row>
    <row r="5" spans="2:23" x14ac:dyDescent="0.3">
      <c r="B5" s="87" t="s">
        <v>67</v>
      </c>
      <c r="C5" s="87" t="s">
        <v>68</v>
      </c>
      <c r="D5" s="88">
        <v>4246.5300000000007</v>
      </c>
      <c r="E5" s="88">
        <v>4428.8500000000004</v>
      </c>
      <c r="F5" s="88">
        <v>3813.41</v>
      </c>
      <c r="G5" s="88">
        <v>3722.86</v>
      </c>
      <c r="H5" s="88">
        <v>2970.6300000000006</v>
      </c>
      <c r="I5" s="88">
        <v>2314.52</v>
      </c>
      <c r="K5" s="81" t="s">
        <v>67</v>
      </c>
      <c r="L5" s="81" t="s">
        <v>68</v>
      </c>
      <c r="M5" s="82">
        <v>4012.65</v>
      </c>
      <c r="N5" s="82">
        <v>4058.9000000000005</v>
      </c>
      <c r="O5" s="82">
        <v>3314.38</v>
      </c>
      <c r="P5" s="82">
        <v>3339.9800000000005</v>
      </c>
      <c r="Q5" s="82">
        <v>2941.2900000000004</v>
      </c>
      <c r="R5" s="82">
        <v>2314.52</v>
      </c>
      <c r="T5" s="9">
        <f t="shared" si="0"/>
        <v>4474.1385</v>
      </c>
    </row>
    <row r="6" spans="2:23" x14ac:dyDescent="0.3">
      <c r="B6" s="87" t="s">
        <v>69</v>
      </c>
      <c r="C6" s="87" t="s">
        <v>70</v>
      </c>
      <c r="D6" s="88">
        <v>4844.6099999999997</v>
      </c>
      <c r="E6" s="88">
        <v>4158.6099999999988</v>
      </c>
      <c r="F6" s="88">
        <v>4508.3100000000004</v>
      </c>
      <c r="G6" s="88">
        <v>4558.43</v>
      </c>
      <c r="H6" s="88">
        <v>4046.0600000000004</v>
      </c>
      <c r="I6" s="88">
        <v>3699.5500000000006</v>
      </c>
      <c r="K6" s="81" t="s">
        <v>69</v>
      </c>
      <c r="L6" s="81" t="s">
        <v>70</v>
      </c>
      <c r="M6" s="82">
        <v>4309.3300000000008</v>
      </c>
      <c r="N6" s="82">
        <v>3308.4399999999996</v>
      </c>
      <c r="O6" s="82">
        <v>3529.3199999999997</v>
      </c>
      <c r="P6" s="82">
        <v>3781.86</v>
      </c>
      <c r="Q6" s="82">
        <v>3441.3800000000006</v>
      </c>
      <c r="R6" s="82">
        <v>3699.5500000000006</v>
      </c>
      <c r="T6" s="9">
        <f>MAX(D6:I6)*$V$2+1</f>
        <v>4894.0560999999998</v>
      </c>
    </row>
    <row r="7" spans="2:23" x14ac:dyDescent="0.3">
      <c r="B7" s="87" t="s">
        <v>71</v>
      </c>
      <c r="C7" s="87" t="s">
        <v>72</v>
      </c>
      <c r="D7" s="88">
        <v>1634.38</v>
      </c>
      <c r="E7" s="88">
        <v>1591.6599999999999</v>
      </c>
      <c r="F7" s="88">
        <v>1641.45</v>
      </c>
      <c r="G7" s="88">
        <v>1298.79</v>
      </c>
      <c r="H7" s="88">
        <v>1271.76</v>
      </c>
      <c r="I7" s="88">
        <v>1262.74</v>
      </c>
      <c r="K7" s="81" t="s">
        <v>71</v>
      </c>
      <c r="L7" s="81" t="s">
        <v>72</v>
      </c>
      <c r="M7" s="82">
        <v>1321.8</v>
      </c>
      <c r="N7" s="82">
        <v>1215.3199999999997</v>
      </c>
      <c r="O7" s="82">
        <v>1315.5199999999998</v>
      </c>
      <c r="P7" s="82">
        <v>1016.71</v>
      </c>
      <c r="Q7" s="82">
        <v>1090.2600000000002</v>
      </c>
      <c r="R7" s="82">
        <v>1262.74</v>
      </c>
      <c r="T7" s="9">
        <f t="shared" si="0"/>
        <v>1658.8645000000001</v>
      </c>
    </row>
    <row r="8" spans="2:23" x14ac:dyDescent="0.3">
      <c r="B8" s="87" t="s">
        <v>73</v>
      </c>
      <c r="C8" s="87" t="s">
        <v>74</v>
      </c>
      <c r="D8" s="88">
        <v>1285.4700000000003</v>
      </c>
      <c r="E8" s="88">
        <v>1239.48</v>
      </c>
      <c r="F8" s="88">
        <v>1367.5999999999997</v>
      </c>
      <c r="G8" s="88">
        <v>1317.73</v>
      </c>
      <c r="H8" s="88">
        <v>1538.3400000000004</v>
      </c>
      <c r="I8" s="88">
        <v>1151.1400000000001</v>
      </c>
      <c r="K8" s="81" t="s">
        <v>73</v>
      </c>
      <c r="L8" s="81" t="s">
        <v>74</v>
      </c>
      <c r="M8" s="82">
        <v>1187.52</v>
      </c>
      <c r="N8" s="82">
        <v>1067.67</v>
      </c>
      <c r="O8" s="82">
        <v>1198.49</v>
      </c>
      <c r="P8" s="82">
        <v>1089.42</v>
      </c>
      <c r="Q8" s="82">
        <v>1181.2500000000002</v>
      </c>
      <c r="R8" s="82">
        <v>1151.1400000000001</v>
      </c>
      <c r="T8" s="9">
        <f t="shared" si="0"/>
        <v>1554.7234000000003</v>
      </c>
    </row>
    <row r="9" spans="2:23" x14ac:dyDescent="0.3">
      <c r="B9" s="87" t="s">
        <v>75</v>
      </c>
      <c r="C9" s="87" t="s">
        <v>76</v>
      </c>
      <c r="D9" s="88">
        <v>1312.1699999999998</v>
      </c>
      <c r="E9" s="88">
        <v>1112.73</v>
      </c>
      <c r="F9" s="88">
        <v>1217.33</v>
      </c>
      <c r="G9" s="88">
        <v>1186.3700000000003</v>
      </c>
      <c r="H9" s="88">
        <v>1043.07</v>
      </c>
      <c r="I9" s="88">
        <v>1143.81</v>
      </c>
      <c r="K9" s="81" t="s">
        <v>75</v>
      </c>
      <c r="L9" s="81" t="s">
        <v>76</v>
      </c>
      <c r="M9" s="82">
        <v>1255.4899999999998</v>
      </c>
      <c r="N9" s="82">
        <v>1050.5400000000002</v>
      </c>
      <c r="O9" s="82">
        <v>1183.9099999999999</v>
      </c>
      <c r="P9" s="82">
        <v>1141.56</v>
      </c>
      <c r="Q9" s="82">
        <v>1017.0899999999999</v>
      </c>
      <c r="R9" s="82">
        <v>1143.81</v>
      </c>
      <c r="T9" s="9">
        <f t="shared" si="0"/>
        <v>1326.2916999999998</v>
      </c>
    </row>
    <row r="10" spans="2:23" x14ac:dyDescent="0.3">
      <c r="B10" s="87" t="s">
        <v>77</v>
      </c>
      <c r="C10" s="87" t="s">
        <v>78</v>
      </c>
      <c r="D10" s="88">
        <v>1121.0999999999999</v>
      </c>
      <c r="E10" s="88">
        <v>866.24999999999989</v>
      </c>
      <c r="F10" s="88">
        <v>1004.3599999999999</v>
      </c>
      <c r="G10" s="88">
        <v>1134.5900000000001</v>
      </c>
      <c r="H10" s="88">
        <v>1058.1899999999996</v>
      </c>
      <c r="I10" s="88">
        <v>792.06000000000006</v>
      </c>
      <c r="K10" s="81" t="s">
        <v>77</v>
      </c>
      <c r="L10" s="81" t="s">
        <v>78</v>
      </c>
      <c r="M10" s="82">
        <v>1116.0899999999999</v>
      </c>
      <c r="N10" s="82">
        <v>866.24999999999989</v>
      </c>
      <c r="O10" s="82">
        <v>985.3599999999999</v>
      </c>
      <c r="P10" s="82">
        <v>1122.0900000000001</v>
      </c>
      <c r="Q10" s="82">
        <v>1058.1899999999996</v>
      </c>
      <c r="R10" s="82">
        <v>792.06000000000006</v>
      </c>
      <c r="T10" s="9">
        <f t="shared" si="0"/>
        <v>1146.9359000000002</v>
      </c>
    </row>
    <row r="11" spans="2:23" x14ac:dyDescent="0.3">
      <c r="B11" s="87" t="s">
        <v>79</v>
      </c>
      <c r="C11" s="87" t="s">
        <v>80</v>
      </c>
      <c r="D11" s="88">
        <v>757.72</v>
      </c>
      <c r="E11" s="88">
        <v>747.02999999999986</v>
      </c>
      <c r="F11" s="88">
        <v>695.06000000000006</v>
      </c>
      <c r="G11" s="88">
        <v>939.63</v>
      </c>
      <c r="H11" s="88">
        <v>759.78</v>
      </c>
      <c r="I11" s="88">
        <v>799.27</v>
      </c>
      <c r="K11" s="81" t="s">
        <v>79</v>
      </c>
      <c r="L11" s="81" t="s">
        <v>80</v>
      </c>
      <c r="M11" s="82">
        <v>757.72</v>
      </c>
      <c r="N11" s="82">
        <v>747.02999999999986</v>
      </c>
      <c r="O11" s="82">
        <v>692.3</v>
      </c>
      <c r="P11" s="82">
        <v>935.3</v>
      </c>
      <c r="Q11" s="82">
        <v>759.78</v>
      </c>
      <c r="R11" s="82">
        <v>799.27</v>
      </c>
      <c r="T11" s="9">
        <f t="shared" si="0"/>
        <v>950.02629999999999</v>
      </c>
    </row>
    <row r="12" spans="2:23" x14ac:dyDescent="0.3">
      <c r="B12" s="87" t="s">
        <v>81</v>
      </c>
      <c r="C12" s="87" t="s">
        <v>82</v>
      </c>
      <c r="D12" s="88">
        <v>2089.9199999999996</v>
      </c>
      <c r="E12" s="88">
        <v>2384.5000000000005</v>
      </c>
      <c r="F12" s="88">
        <v>2717.72</v>
      </c>
      <c r="G12" s="88">
        <v>2522.8600000000006</v>
      </c>
      <c r="H12" s="88">
        <v>1953.43</v>
      </c>
      <c r="I12" s="88">
        <v>1882.99</v>
      </c>
      <c r="K12" s="81" t="s">
        <v>81</v>
      </c>
      <c r="L12" s="81" t="s">
        <v>82</v>
      </c>
      <c r="M12" s="82">
        <v>2085.4099999999994</v>
      </c>
      <c r="N12" s="82">
        <v>2366.5400000000004</v>
      </c>
      <c r="O12" s="82">
        <v>2672.85</v>
      </c>
      <c r="P12" s="82">
        <v>2490.1900000000005</v>
      </c>
      <c r="Q12" s="82">
        <v>1953.43</v>
      </c>
      <c r="R12" s="82">
        <v>1882.99</v>
      </c>
      <c r="T12" s="9">
        <f t="shared" si="0"/>
        <v>2745.8971999999999</v>
      </c>
    </row>
    <row r="13" spans="2:23" x14ac:dyDescent="0.3">
      <c r="B13" s="87" t="s">
        <v>83</v>
      </c>
      <c r="C13" s="87" t="s">
        <v>84</v>
      </c>
      <c r="D13" s="88">
        <v>2998.2599999999998</v>
      </c>
      <c r="E13" s="88">
        <v>2295.1799999999998</v>
      </c>
      <c r="F13" s="88">
        <v>2191.87</v>
      </c>
      <c r="G13" s="88">
        <v>1720.86</v>
      </c>
      <c r="H13" s="88">
        <v>1578.81</v>
      </c>
      <c r="I13" s="88">
        <v>1343.1200000000001</v>
      </c>
      <c r="K13" s="81" t="s">
        <v>83</v>
      </c>
      <c r="L13" s="81" t="s">
        <v>84</v>
      </c>
      <c r="M13" s="82">
        <v>2725.27</v>
      </c>
      <c r="N13" s="82">
        <v>1993.56</v>
      </c>
      <c r="O13" s="82">
        <v>1845.52</v>
      </c>
      <c r="P13" s="82">
        <v>1394.6000000000001</v>
      </c>
      <c r="Q13" s="82">
        <v>1296.1600000000001</v>
      </c>
      <c r="R13" s="82">
        <v>1343.1200000000001</v>
      </c>
      <c r="T13" s="9">
        <f t="shared" si="0"/>
        <v>3029.2425999999996</v>
      </c>
    </row>
    <row r="14" spans="2:23" x14ac:dyDescent="0.3">
      <c r="B14" s="87" t="s">
        <v>85</v>
      </c>
      <c r="C14" s="87" t="s">
        <v>86</v>
      </c>
      <c r="D14" s="88">
        <v>768.85</v>
      </c>
      <c r="E14" s="88">
        <v>1365.99</v>
      </c>
      <c r="F14" s="88">
        <v>1387.63</v>
      </c>
      <c r="G14" s="88">
        <v>1490.27</v>
      </c>
      <c r="H14" s="88">
        <v>968.28000000000009</v>
      </c>
      <c r="I14" s="88">
        <v>834.47</v>
      </c>
      <c r="K14" s="81" t="s">
        <v>85</v>
      </c>
      <c r="L14" s="81" t="s">
        <v>86</v>
      </c>
      <c r="M14" s="82">
        <v>739.35</v>
      </c>
      <c r="N14" s="82">
        <v>1133.8900000000001</v>
      </c>
      <c r="O14" s="82">
        <v>1200.3400000000001</v>
      </c>
      <c r="P14" s="82">
        <v>1252.83</v>
      </c>
      <c r="Q14" s="82">
        <v>859.56000000000006</v>
      </c>
      <c r="R14" s="82">
        <v>834.47</v>
      </c>
      <c r="T14" s="9">
        <f t="shared" si="0"/>
        <v>1506.1727000000001</v>
      </c>
    </row>
    <row r="15" spans="2:23" x14ac:dyDescent="0.3">
      <c r="B15" s="87" t="s">
        <v>87</v>
      </c>
      <c r="C15" s="87" t="s">
        <v>88</v>
      </c>
      <c r="D15" s="88">
        <v>1496.4</v>
      </c>
      <c r="E15" s="88">
        <v>1740.56</v>
      </c>
      <c r="F15" s="88">
        <v>1961.5299999999997</v>
      </c>
      <c r="G15" s="88">
        <v>1771.3400000000001</v>
      </c>
      <c r="H15" s="88">
        <v>1725.39</v>
      </c>
      <c r="I15" s="88">
        <v>1472.5900000000001</v>
      </c>
      <c r="K15" s="81" t="s">
        <v>87</v>
      </c>
      <c r="L15" s="81" t="s">
        <v>88</v>
      </c>
      <c r="M15" s="82">
        <v>1360.66</v>
      </c>
      <c r="N15" s="82">
        <v>1575.5300000000002</v>
      </c>
      <c r="O15" s="82">
        <v>1690.6299999999999</v>
      </c>
      <c r="P15" s="82">
        <v>1564.4100000000003</v>
      </c>
      <c r="Q15" s="82">
        <v>1677.14</v>
      </c>
      <c r="R15" s="82">
        <v>1472.5900000000001</v>
      </c>
      <c r="T15" s="9">
        <f t="shared" si="0"/>
        <v>1982.1452999999997</v>
      </c>
    </row>
    <row r="16" spans="2:23" x14ac:dyDescent="0.3">
      <c r="B16" s="87" t="s">
        <v>89</v>
      </c>
      <c r="C16" s="87" t="s">
        <v>90</v>
      </c>
      <c r="D16" s="88">
        <v>87</v>
      </c>
      <c r="E16" s="88">
        <v>161</v>
      </c>
      <c r="F16" s="88">
        <v>145.5</v>
      </c>
      <c r="G16" s="88">
        <v>73</v>
      </c>
      <c r="H16" s="88">
        <v>91.5</v>
      </c>
      <c r="I16" s="88">
        <v>21.5</v>
      </c>
      <c r="K16" s="81" t="s">
        <v>89</v>
      </c>
      <c r="L16" s="81" t="s">
        <v>90</v>
      </c>
      <c r="M16" s="82">
        <v>23</v>
      </c>
      <c r="N16" s="82">
        <v>111</v>
      </c>
      <c r="O16" s="82">
        <v>106.5</v>
      </c>
      <c r="P16" s="82">
        <v>66</v>
      </c>
      <c r="Q16" s="82">
        <v>85.5</v>
      </c>
      <c r="R16" s="82">
        <v>21.5</v>
      </c>
      <c r="T16" s="9">
        <f t="shared" si="0"/>
        <v>163.61000000000001</v>
      </c>
    </row>
    <row r="17" spans="2:20" x14ac:dyDescent="0.3">
      <c r="B17" s="87" t="s">
        <v>91</v>
      </c>
      <c r="C17" s="87" t="s">
        <v>92</v>
      </c>
      <c r="D17" s="88">
        <v>111.32</v>
      </c>
      <c r="E17" s="88">
        <v>223.15</v>
      </c>
      <c r="F17" s="88">
        <v>169.63</v>
      </c>
      <c r="G17" s="88">
        <v>105.94999999999999</v>
      </c>
      <c r="H17" s="88">
        <v>177.37</v>
      </c>
      <c r="I17" s="88">
        <v>74.89</v>
      </c>
      <c r="K17" s="81" t="s">
        <v>91</v>
      </c>
      <c r="L17" s="81" t="s">
        <v>92</v>
      </c>
      <c r="M17" s="82">
        <v>111.32</v>
      </c>
      <c r="N17" s="82">
        <v>210.15</v>
      </c>
      <c r="O17" s="82">
        <v>169.63</v>
      </c>
      <c r="P17" s="82">
        <v>99.449999999999989</v>
      </c>
      <c r="Q17" s="82">
        <v>177.37</v>
      </c>
      <c r="R17" s="82">
        <v>74.89</v>
      </c>
      <c r="T17" s="9">
        <f t="shared" si="0"/>
        <v>226.38150000000002</v>
      </c>
    </row>
    <row r="18" spans="2:20" x14ac:dyDescent="0.3">
      <c r="B18" s="87"/>
      <c r="C18" s="87"/>
      <c r="D18" s="88">
        <v>29614.789999999997</v>
      </c>
      <c r="E18" s="88">
        <v>29427.03</v>
      </c>
      <c r="F18" s="88">
        <v>30100.450000000004</v>
      </c>
      <c r="G18" s="88">
        <v>28586.280000000002</v>
      </c>
      <c r="H18" s="88">
        <v>24453.54</v>
      </c>
      <c r="I18" s="88">
        <v>22138.04</v>
      </c>
      <c r="K18" s="81"/>
      <c r="L18" s="81"/>
      <c r="M18" s="82">
        <v>27541.620000000003</v>
      </c>
      <c r="N18" s="82">
        <v>26528.320000000003</v>
      </c>
      <c r="O18" s="82">
        <v>26857.200000000001</v>
      </c>
      <c r="P18" s="82">
        <v>25640.959999999999</v>
      </c>
      <c r="Q18" s="82">
        <v>22718.49</v>
      </c>
      <c r="R18" s="82">
        <v>22138.04</v>
      </c>
      <c r="T18" s="9">
        <f t="shared" si="0"/>
        <v>30402.454500000003</v>
      </c>
    </row>
    <row r="20" spans="2:20" x14ac:dyDescent="0.3"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2" spans="2:20" x14ac:dyDescent="0.3">
      <c r="B22" s="110"/>
    </row>
  </sheetData>
  <sheetProtection sheet="1" objects="1" scenarios="1"/>
  <mergeCells count="1">
    <mergeCell ref="V2:W3"/>
  </mergeCells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B1:W22"/>
  <sheetViews>
    <sheetView zoomScale="75" zoomScaleNormal="75" workbookViewId="0">
      <selection activeCell="X28" sqref="X28"/>
    </sheetView>
  </sheetViews>
  <sheetFormatPr defaultRowHeight="14.4" x14ac:dyDescent="0.3"/>
  <cols>
    <col min="2" max="2" width="8.88671875" style="86"/>
    <col min="3" max="3" width="25.33203125" style="86" customWidth="1"/>
    <col min="4" max="11" width="8.88671875" style="86"/>
    <col min="12" max="12" width="25.33203125" style="86" customWidth="1"/>
    <col min="13" max="18" width="8.88671875" style="86"/>
  </cols>
  <sheetData>
    <row r="1" spans="2:23" ht="15" thickBot="1" x14ac:dyDescent="0.35">
      <c r="B1" s="85" t="s">
        <v>59</v>
      </c>
      <c r="C1" s="85" t="s">
        <v>60</v>
      </c>
      <c r="D1" s="85">
        <v>2021</v>
      </c>
      <c r="E1" s="85">
        <v>2022</v>
      </c>
      <c r="F1" s="85">
        <v>2023</v>
      </c>
      <c r="G1" s="85">
        <v>2024</v>
      </c>
      <c r="H1" s="85">
        <v>2025</v>
      </c>
      <c r="I1" s="85">
        <v>2026</v>
      </c>
      <c r="K1" s="80" t="s">
        <v>59</v>
      </c>
      <c r="L1" s="80" t="s">
        <v>60</v>
      </c>
      <c r="M1" s="80">
        <v>2021</v>
      </c>
      <c r="N1" s="80">
        <v>2022</v>
      </c>
      <c r="O1" s="80">
        <v>2023</v>
      </c>
      <c r="P1" s="80">
        <v>2024</v>
      </c>
      <c r="Q1" s="80">
        <v>2025</v>
      </c>
      <c r="R1" s="80">
        <v>2026</v>
      </c>
    </row>
    <row r="2" spans="2:23" ht="15" thickTop="1" x14ac:dyDescent="0.3">
      <c r="B2" s="87" t="s">
        <v>61</v>
      </c>
      <c r="C2" s="87" t="s">
        <v>62</v>
      </c>
      <c r="D2" s="88">
        <v>1004</v>
      </c>
      <c r="E2" s="88">
        <v>1723</v>
      </c>
      <c r="F2" s="88">
        <v>2151</v>
      </c>
      <c r="G2" s="88">
        <v>2077</v>
      </c>
      <c r="H2" s="88">
        <v>1604</v>
      </c>
      <c r="I2" s="88">
        <v>1315</v>
      </c>
      <c r="K2" s="81" t="s">
        <v>61</v>
      </c>
      <c r="L2" s="81" t="s">
        <v>62</v>
      </c>
      <c r="M2" s="82">
        <v>779</v>
      </c>
      <c r="N2" s="82">
        <v>1429</v>
      </c>
      <c r="O2" s="82">
        <v>1700</v>
      </c>
      <c r="P2" s="82">
        <v>1784</v>
      </c>
      <c r="Q2" s="82">
        <v>1353</v>
      </c>
      <c r="R2" s="82">
        <v>1315</v>
      </c>
      <c r="T2" s="9">
        <f>MAX(D2:I2)*$V$2+1</f>
        <v>2173.5100000000002</v>
      </c>
      <c r="V2" s="274">
        <v>1.01</v>
      </c>
      <c r="W2" s="275"/>
    </row>
    <row r="3" spans="2:23" ht="15" thickBot="1" x14ac:dyDescent="0.35">
      <c r="B3" s="87" t="s">
        <v>63</v>
      </c>
      <c r="C3" s="87" t="s">
        <v>64</v>
      </c>
      <c r="D3" s="88">
        <v>12756</v>
      </c>
      <c r="E3" s="88">
        <v>13976</v>
      </c>
      <c r="F3" s="88">
        <v>11874</v>
      </c>
      <c r="G3" s="88">
        <v>12291</v>
      </c>
      <c r="H3" s="88">
        <v>12768</v>
      </c>
      <c r="I3" s="88">
        <v>8456</v>
      </c>
      <c r="K3" s="81" t="s">
        <v>63</v>
      </c>
      <c r="L3" s="81" t="s">
        <v>64</v>
      </c>
      <c r="M3" s="82">
        <v>10294</v>
      </c>
      <c r="N3" s="82">
        <v>12008</v>
      </c>
      <c r="O3" s="82">
        <v>9953</v>
      </c>
      <c r="P3" s="82">
        <v>10252</v>
      </c>
      <c r="Q3" s="82">
        <v>10531</v>
      </c>
      <c r="R3" s="82">
        <v>8456</v>
      </c>
      <c r="T3" s="9">
        <f t="shared" ref="T3:T18" si="0">MAX(D3:I3)*$V$2+1</f>
        <v>14116.76</v>
      </c>
      <c r="V3" s="276"/>
      <c r="W3" s="277"/>
    </row>
    <row r="4" spans="2:23" ht="15" thickTop="1" x14ac:dyDescent="0.3">
      <c r="B4" s="87" t="s">
        <v>65</v>
      </c>
      <c r="C4" s="87" t="s">
        <v>66</v>
      </c>
      <c r="D4" s="88">
        <v>2959</v>
      </c>
      <c r="E4" s="88">
        <v>3669</v>
      </c>
      <c r="F4" s="88">
        <v>3562</v>
      </c>
      <c r="G4" s="88">
        <v>4288</v>
      </c>
      <c r="H4" s="88">
        <v>5685</v>
      </c>
      <c r="I4" s="88">
        <v>3753</v>
      </c>
      <c r="K4" s="81" t="s">
        <v>65</v>
      </c>
      <c r="L4" s="81" t="s">
        <v>66</v>
      </c>
      <c r="M4" s="82">
        <v>2398</v>
      </c>
      <c r="N4" s="82">
        <v>2903</v>
      </c>
      <c r="O4" s="82">
        <v>3010</v>
      </c>
      <c r="P4" s="82">
        <v>3377</v>
      </c>
      <c r="Q4" s="82">
        <v>4527</v>
      </c>
      <c r="R4" s="82">
        <v>3753</v>
      </c>
      <c r="T4" s="9">
        <f t="shared" si="0"/>
        <v>5742.85</v>
      </c>
    </row>
    <row r="5" spans="2:23" x14ac:dyDescent="0.3">
      <c r="B5" s="87" t="s">
        <v>67</v>
      </c>
      <c r="C5" s="87" t="s">
        <v>68</v>
      </c>
      <c r="D5" s="88">
        <v>4924</v>
      </c>
      <c r="E5" s="88">
        <v>5882</v>
      </c>
      <c r="F5" s="88">
        <v>6327</v>
      </c>
      <c r="G5" s="88">
        <v>4969</v>
      </c>
      <c r="H5" s="88">
        <v>5066</v>
      </c>
      <c r="I5" s="88">
        <v>3312</v>
      </c>
      <c r="K5" s="81" t="s">
        <v>67</v>
      </c>
      <c r="L5" s="81" t="s">
        <v>68</v>
      </c>
      <c r="M5" s="82">
        <v>3680</v>
      </c>
      <c r="N5" s="82">
        <v>4702</v>
      </c>
      <c r="O5" s="82">
        <v>4907</v>
      </c>
      <c r="P5" s="82">
        <v>4196</v>
      </c>
      <c r="Q5" s="82">
        <v>4233</v>
      </c>
      <c r="R5" s="82">
        <v>3312</v>
      </c>
      <c r="T5" s="9">
        <f t="shared" si="0"/>
        <v>6391.27</v>
      </c>
    </row>
    <row r="6" spans="2:23" x14ac:dyDescent="0.3">
      <c r="B6" s="87" t="s">
        <v>69</v>
      </c>
      <c r="C6" s="87" t="s">
        <v>70</v>
      </c>
      <c r="D6" s="88">
        <v>17604</v>
      </c>
      <c r="E6" s="88">
        <v>17109</v>
      </c>
      <c r="F6" s="88">
        <v>16273</v>
      </c>
      <c r="G6" s="88">
        <v>16678</v>
      </c>
      <c r="H6" s="88">
        <v>14874</v>
      </c>
      <c r="I6" s="88">
        <v>10282</v>
      </c>
      <c r="K6" s="81" t="s">
        <v>69</v>
      </c>
      <c r="L6" s="81" t="s">
        <v>70</v>
      </c>
      <c r="M6" s="82">
        <v>13282</v>
      </c>
      <c r="N6" s="82">
        <v>13445</v>
      </c>
      <c r="O6" s="82">
        <v>12856</v>
      </c>
      <c r="P6" s="82">
        <v>12758</v>
      </c>
      <c r="Q6" s="82">
        <v>11685</v>
      </c>
      <c r="R6" s="82">
        <v>10282</v>
      </c>
      <c r="T6" s="9">
        <f t="shared" si="0"/>
        <v>17781.04</v>
      </c>
    </row>
    <row r="7" spans="2:23" x14ac:dyDescent="0.3">
      <c r="B7" s="87" t="s">
        <v>71</v>
      </c>
      <c r="C7" s="87" t="s">
        <v>72</v>
      </c>
      <c r="D7" s="88">
        <v>3530</v>
      </c>
      <c r="E7" s="88">
        <v>3406</v>
      </c>
      <c r="F7" s="88">
        <v>4400</v>
      </c>
      <c r="G7" s="88">
        <v>4427</v>
      </c>
      <c r="H7" s="88">
        <v>4786</v>
      </c>
      <c r="I7" s="88">
        <v>3662</v>
      </c>
      <c r="K7" s="81" t="s">
        <v>71</v>
      </c>
      <c r="L7" s="81" t="s">
        <v>72</v>
      </c>
      <c r="M7" s="82">
        <v>2856</v>
      </c>
      <c r="N7" s="82">
        <v>2524</v>
      </c>
      <c r="O7" s="82">
        <v>3645</v>
      </c>
      <c r="P7" s="82">
        <v>3246</v>
      </c>
      <c r="Q7" s="82">
        <v>3907</v>
      </c>
      <c r="R7" s="82">
        <v>3662</v>
      </c>
      <c r="T7" s="9">
        <f t="shared" si="0"/>
        <v>4834.8599999999997</v>
      </c>
    </row>
    <row r="8" spans="2:23" x14ac:dyDescent="0.3">
      <c r="B8" s="87" t="s">
        <v>73</v>
      </c>
      <c r="C8" s="87" t="s">
        <v>74</v>
      </c>
      <c r="D8" s="88">
        <v>1970</v>
      </c>
      <c r="E8" s="88">
        <v>2705</v>
      </c>
      <c r="F8" s="88">
        <v>5671</v>
      </c>
      <c r="G8" s="88">
        <v>7202</v>
      </c>
      <c r="H8" s="88">
        <v>7370</v>
      </c>
      <c r="I8" s="88">
        <v>4373</v>
      </c>
      <c r="K8" s="81" t="s">
        <v>73</v>
      </c>
      <c r="L8" s="81" t="s">
        <v>74</v>
      </c>
      <c r="M8" s="82">
        <v>1556</v>
      </c>
      <c r="N8" s="82">
        <v>2072</v>
      </c>
      <c r="O8" s="82">
        <v>4324</v>
      </c>
      <c r="P8" s="82">
        <v>6100</v>
      </c>
      <c r="Q8" s="82">
        <v>6232</v>
      </c>
      <c r="R8" s="82">
        <v>4373</v>
      </c>
      <c r="T8" s="9">
        <f t="shared" si="0"/>
        <v>7444.7</v>
      </c>
    </row>
    <row r="9" spans="2:23" x14ac:dyDescent="0.3">
      <c r="B9" s="87" t="s">
        <v>75</v>
      </c>
      <c r="C9" s="87" t="s">
        <v>76</v>
      </c>
      <c r="D9" s="88">
        <v>1000</v>
      </c>
      <c r="E9" s="88">
        <v>1691</v>
      </c>
      <c r="F9" s="88">
        <v>2261</v>
      </c>
      <c r="G9" s="88">
        <v>2637</v>
      </c>
      <c r="H9" s="88">
        <v>2599</v>
      </c>
      <c r="I9" s="88">
        <v>1457</v>
      </c>
      <c r="K9" s="81" t="s">
        <v>75</v>
      </c>
      <c r="L9" s="81" t="s">
        <v>76</v>
      </c>
      <c r="M9" s="82">
        <v>695</v>
      </c>
      <c r="N9" s="82">
        <v>1404</v>
      </c>
      <c r="O9" s="82">
        <v>1805</v>
      </c>
      <c r="P9" s="82">
        <v>1842</v>
      </c>
      <c r="Q9" s="82">
        <v>2274</v>
      </c>
      <c r="R9" s="82">
        <v>1457</v>
      </c>
      <c r="T9" s="9">
        <f t="shared" si="0"/>
        <v>2664.37</v>
      </c>
    </row>
    <row r="10" spans="2:23" x14ac:dyDescent="0.3">
      <c r="B10" s="87" t="s">
        <v>77</v>
      </c>
      <c r="C10" s="87" t="s">
        <v>78</v>
      </c>
      <c r="D10" s="88">
        <v>1852</v>
      </c>
      <c r="E10" s="88">
        <v>1501</v>
      </c>
      <c r="F10" s="88">
        <v>1772</v>
      </c>
      <c r="G10" s="88">
        <v>2120</v>
      </c>
      <c r="H10" s="88">
        <v>1877</v>
      </c>
      <c r="I10" s="88">
        <v>1403</v>
      </c>
      <c r="K10" s="81" t="s">
        <v>77</v>
      </c>
      <c r="L10" s="81" t="s">
        <v>78</v>
      </c>
      <c r="M10" s="82">
        <v>1652</v>
      </c>
      <c r="N10" s="82">
        <v>1317</v>
      </c>
      <c r="O10" s="82">
        <v>1423</v>
      </c>
      <c r="P10" s="82">
        <v>1816</v>
      </c>
      <c r="Q10" s="82">
        <v>1641</v>
      </c>
      <c r="R10" s="82">
        <v>1403</v>
      </c>
      <c r="T10" s="9">
        <f t="shared" si="0"/>
        <v>2142.1999999999998</v>
      </c>
    </row>
    <row r="11" spans="2:23" x14ac:dyDescent="0.3">
      <c r="B11" s="87" t="s">
        <v>79</v>
      </c>
      <c r="C11" s="87" t="s">
        <v>80</v>
      </c>
      <c r="D11" s="88">
        <v>300</v>
      </c>
      <c r="E11" s="88">
        <v>498</v>
      </c>
      <c r="F11" s="88">
        <v>463</v>
      </c>
      <c r="G11" s="88">
        <v>490</v>
      </c>
      <c r="H11" s="88">
        <v>704</v>
      </c>
      <c r="I11" s="88">
        <v>1021</v>
      </c>
      <c r="K11" s="81" t="s">
        <v>79</v>
      </c>
      <c r="L11" s="81" t="s">
        <v>80</v>
      </c>
      <c r="M11" s="82">
        <v>258</v>
      </c>
      <c r="N11" s="82">
        <v>475</v>
      </c>
      <c r="O11" s="82">
        <v>459</v>
      </c>
      <c r="P11" s="82">
        <v>447</v>
      </c>
      <c r="Q11" s="82">
        <v>594</v>
      </c>
      <c r="R11" s="82">
        <v>1021</v>
      </c>
      <c r="T11" s="9">
        <f t="shared" si="0"/>
        <v>1032.21</v>
      </c>
    </row>
    <row r="12" spans="2:23" x14ac:dyDescent="0.3">
      <c r="B12" s="87" t="s">
        <v>81</v>
      </c>
      <c r="C12" s="87" t="s">
        <v>82</v>
      </c>
      <c r="D12" s="88">
        <v>1490</v>
      </c>
      <c r="E12" s="88">
        <v>1624</v>
      </c>
      <c r="F12" s="88">
        <v>2360</v>
      </c>
      <c r="G12" s="88">
        <v>2822</v>
      </c>
      <c r="H12" s="88">
        <v>2581</v>
      </c>
      <c r="I12" s="88">
        <v>1564</v>
      </c>
      <c r="K12" s="81" t="s">
        <v>81</v>
      </c>
      <c r="L12" s="81" t="s">
        <v>82</v>
      </c>
      <c r="M12" s="82">
        <v>1251</v>
      </c>
      <c r="N12" s="82">
        <v>1411</v>
      </c>
      <c r="O12" s="82">
        <v>2071</v>
      </c>
      <c r="P12" s="82">
        <v>2345</v>
      </c>
      <c r="Q12" s="82">
        <v>2204</v>
      </c>
      <c r="R12" s="82">
        <v>1564</v>
      </c>
      <c r="T12" s="9">
        <f t="shared" si="0"/>
        <v>2851.22</v>
      </c>
    </row>
    <row r="13" spans="2:23" x14ac:dyDescent="0.3">
      <c r="B13" s="87" t="s">
        <v>83</v>
      </c>
      <c r="C13" s="87" t="s">
        <v>84</v>
      </c>
      <c r="D13" s="88">
        <v>1406</v>
      </c>
      <c r="E13" s="88">
        <v>2278</v>
      </c>
      <c r="F13" s="88">
        <v>2881</v>
      </c>
      <c r="G13" s="88">
        <v>2665</v>
      </c>
      <c r="H13" s="88">
        <v>2451</v>
      </c>
      <c r="I13" s="88">
        <v>1648</v>
      </c>
      <c r="K13" s="81" t="s">
        <v>83</v>
      </c>
      <c r="L13" s="81" t="s">
        <v>84</v>
      </c>
      <c r="M13" s="82">
        <v>1117</v>
      </c>
      <c r="N13" s="82">
        <v>1903</v>
      </c>
      <c r="O13" s="82">
        <v>2352</v>
      </c>
      <c r="P13" s="82">
        <v>2151</v>
      </c>
      <c r="Q13" s="82">
        <v>2052</v>
      </c>
      <c r="R13" s="82">
        <v>1648</v>
      </c>
      <c r="T13" s="9">
        <f t="shared" si="0"/>
        <v>2910.81</v>
      </c>
    </row>
    <row r="14" spans="2:23" x14ac:dyDescent="0.3">
      <c r="B14" s="87" t="s">
        <v>85</v>
      </c>
      <c r="C14" s="87" t="s">
        <v>86</v>
      </c>
      <c r="D14" s="88">
        <v>1126</v>
      </c>
      <c r="E14" s="88">
        <v>2275</v>
      </c>
      <c r="F14" s="88">
        <v>2858</v>
      </c>
      <c r="G14" s="88">
        <v>5281</v>
      </c>
      <c r="H14" s="88">
        <v>5494</v>
      </c>
      <c r="I14" s="88">
        <v>4077</v>
      </c>
      <c r="K14" s="81" t="s">
        <v>85</v>
      </c>
      <c r="L14" s="81" t="s">
        <v>86</v>
      </c>
      <c r="M14" s="82">
        <v>767</v>
      </c>
      <c r="N14" s="82">
        <v>1816</v>
      </c>
      <c r="O14" s="82">
        <v>2175</v>
      </c>
      <c r="P14" s="82">
        <v>3282</v>
      </c>
      <c r="Q14" s="82">
        <v>4168</v>
      </c>
      <c r="R14" s="82">
        <v>4077</v>
      </c>
      <c r="T14" s="9">
        <f t="shared" si="0"/>
        <v>5549.94</v>
      </c>
    </row>
    <row r="15" spans="2:23" x14ac:dyDescent="0.3">
      <c r="B15" s="87" t="s">
        <v>87</v>
      </c>
      <c r="C15" s="87" t="s">
        <v>88</v>
      </c>
      <c r="D15" s="88">
        <v>4008</v>
      </c>
      <c r="E15" s="88">
        <v>4714</v>
      </c>
      <c r="F15" s="88">
        <v>6027</v>
      </c>
      <c r="G15" s="88">
        <v>4996</v>
      </c>
      <c r="H15" s="88">
        <v>3932</v>
      </c>
      <c r="I15" s="88">
        <v>1724</v>
      </c>
      <c r="K15" s="81" t="s">
        <v>87</v>
      </c>
      <c r="L15" s="81" t="s">
        <v>88</v>
      </c>
      <c r="M15" s="82">
        <v>3113</v>
      </c>
      <c r="N15" s="82">
        <v>3846</v>
      </c>
      <c r="O15" s="82">
        <v>5359</v>
      </c>
      <c r="P15" s="82">
        <v>4010</v>
      </c>
      <c r="Q15" s="82">
        <v>3297</v>
      </c>
      <c r="R15" s="82">
        <v>1724</v>
      </c>
      <c r="T15" s="9">
        <f t="shared" si="0"/>
        <v>6088.27</v>
      </c>
    </row>
    <row r="16" spans="2:23" x14ac:dyDescent="0.3">
      <c r="B16" s="87" t="s">
        <v>89</v>
      </c>
      <c r="C16" s="87" t="s">
        <v>90</v>
      </c>
      <c r="D16" s="88">
        <v>355</v>
      </c>
      <c r="E16" s="88">
        <v>485</v>
      </c>
      <c r="F16" s="88">
        <v>561</v>
      </c>
      <c r="G16" s="88">
        <v>697</v>
      </c>
      <c r="H16" s="88">
        <v>638</v>
      </c>
      <c r="I16" s="88">
        <v>232</v>
      </c>
      <c r="K16" s="81" t="s">
        <v>89</v>
      </c>
      <c r="L16" s="81" t="s">
        <v>90</v>
      </c>
      <c r="M16" s="82">
        <v>117</v>
      </c>
      <c r="N16" s="82">
        <v>405</v>
      </c>
      <c r="O16" s="82">
        <v>422</v>
      </c>
      <c r="P16" s="82">
        <v>584</v>
      </c>
      <c r="Q16" s="82">
        <v>551</v>
      </c>
      <c r="R16" s="82">
        <v>232</v>
      </c>
      <c r="T16" s="9">
        <f t="shared" si="0"/>
        <v>704.97</v>
      </c>
    </row>
    <row r="17" spans="2:20" x14ac:dyDescent="0.3">
      <c r="B17" s="87" t="s">
        <v>91</v>
      </c>
      <c r="C17" s="87" t="s">
        <v>92</v>
      </c>
      <c r="D17" s="88">
        <v>779</v>
      </c>
      <c r="E17" s="88">
        <v>532</v>
      </c>
      <c r="F17" s="88">
        <v>462</v>
      </c>
      <c r="G17" s="88">
        <v>504</v>
      </c>
      <c r="H17" s="88">
        <v>667</v>
      </c>
      <c r="I17" s="88">
        <v>241</v>
      </c>
      <c r="K17" s="81" t="s">
        <v>91</v>
      </c>
      <c r="L17" s="81" t="s">
        <v>92</v>
      </c>
      <c r="M17" s="82">
        <v>689</v>
      </c>
      <c r="N17" s="82">
        <v>492</v>
      </c>
      <c r="O17" s="82">
        <v>368</v>
      </c>
      <c r="P17" s="82">
        <v>422</v>
      </c>
      <c r="Q17" s="82">
        <v>556</v>
      </c>
      <c r="R17" s="82">
        <v>241</v>
      </c>
      <c r="T17" s="9">
        <f t="shared" si="0"/>
        <v>787.79</v>
      </c>
    </row>
    <row r="18" spans="2:20" x14ac:dyDescent="0.3">
      <c r="B18" s="87"/>
      <c r="C18" s="87"/>
      <c r="D18" s="88">
        <v>57063</v>
      </c>
      <c r="E18" s="88">
        <v>64068</v>
      </c>
      <c r="F18" s="88">
        <v>69903</v>
      </c>
      <c r="G18" s="88">
        <v>74144</v>
      </c>
      <c r="H18" s="88">
        <v>73096</v>
      </c>
      <c r="I18" s="88">
        <v>48520</v>
      </c>
      <c r="K18" s="81"/>
      <c r="L18" s="81"/>
      <c r="M18" s="82">
        <v>44504</v>
      </c>
      <c r="N18" s="82">
        <v>52152</v>
      </c>
      <c r="O18" s="82">
        <v>56829</v>
      </c>
      <c r="P18" s="82">
        <v>58612</v>
      </c>
      <c r="Q18" s="82">
        <v>59805</v>
      </c>
      <c r="R18" s="82">
        <v>48520</v>
      </c>
      <c r="T18" s="9">
        <f t="shared" si="0"/>
        <v>74886.44</v>
      </c>
    </row>
    <row r="20" spans="2:20" x14ac:dyDescent="0.3"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2" spans="2:20" x14ac:dyDescent="0.3">
      <c r="B22" s="110"/>
    </row>
  </sheetData>
  <sheetProtection sheet="1" objects="1" scenarios="1"/>
  <mergeCells count="1">
    <mergeCell ref="V2:W3"/>
  </mergeCells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B1:W22"/>
  <sheetViews>
    <sheetView zoomScale="70" zoomScaleNormal="70" workbookViewId="0">
      <selection activeCell="AB30" sqref="AB30"/>
    </sheetView>
  </sheetViews>
  <sheetFormatPr defaultRowHeight="14.4" x14ac:dyDescent="0.3"/>
  <cols>
    <col min="2" max="2" width="8.88671875" style="86"/>
    <col min="3" max="3" width="25.33203125" style="86" customWidth="1"/>
    <col min="4" max="11" width="8.88671875" style="86"/>
    <col min="12" max="12" width="25.33203125" style="86" customWidth="1"/>
    <col min="13" max="18" width="8.88671875" style="86"/>
  </cols>
  <sheetData>
    <row r="1" spans="2:23" ht="15" thickBot="1" x14ac:dyDescent="0.35">
      <c r="B1" s="85" t="s">
        <v>59</v>
      </c>
      <c r="C1" s="85" t="s">
        <v>60</v>
      </c>
      <c r="D1" s="85">
        <v>2021</v>
      </c>
      <c r="E1" s="85">
        <v>2022</v>
      </c>
      <c r="F1" s="85">
        <v>2023</v>
      </c>
      <c r="G1" s="85">
        <v>2024</v>
      </c>
      <c r="H1" s="85">
        <v>2025</v>
      </c>
      <c r="I1" s="85">
        <v>2026</v>
      </c>
      <c r="K1" s="80" t="s">
        <v>59</v>
      </c>
      <c r="L1" s="80" t="s">
        <v>60</v>
      </c>
      <c r="M1" s="80">
        <v>2021</v>
      </c>
      <c r="N1" s="80">
        <v>2022</v>
      </c>
      <c r="O1" s="80">
        <v>2023</v>
      </c>
      <c r="P1" s="80">
        <v>2024</v>
      </c>
      <c r="Q1" s="80">
        <v>2025</v>
      </c>
      <c r="R1" s="80">
        <v>2026</v>
      </c>
    </row>
    <row r="2" spans="2:23" ht="15" thickTop="1" x14ac:dyDescent="0.3">
      <c r="B2" s="87" t="s">
        <v>61</v>
      </c>
      <c r="C2" s="87" t="s">
        <v>62</v>
      </c>
      <c r="D2" s="88">
        <v>2656</v>
      </c>
      <c r="E2" s="88">
        <v>3194</v>
      </c>
      <c r="F2" s="88">
        <v>2730</v>
      </c>
      <c r="G2" s="88">
        <v>2890</v>
      </c>
      <c r="H2" s="88">
        <v>2878</v>
      </c>
      <c r="I2" s="88">
        <v>2562</v>
      </c>
      <c r="K2" s="81" t="s">
        <v>61</v>
      </c>
      <c r="L2" s="81" t="s">
        <v>62</v>
      </c>
      <c r="M2" s="82">
        <v>2471</v>
      </c>
      <c r="N2" s="82">
        <v>3094</v>
      </c>
      <c r="O2" s="82">
        <v>2614</v>
      </c>
      <c r="P2" s="82">
        <v>2795</v>
      </c>
      <c r="Q2" s="82">
        <v>2812</v>
      </c>
      <c r="R2" s="82">
        <v>2562</v>
      </c>
      <c r="T2" s="9">
        <f>MAX(D2:I2)*$V$2+1</f>
        <v>3226.94</v>
      </c>
      <c r="V2" s="274">
        <v>1.01</v>
      </c>
      <c r="W2" s="275"/>
    </row>
    <row r="3" spans="2:23" ht="15" thickBot="1" x14ac:dyDescent="0.35">
      <c r="B3" s="87" t="s">
        <v>63</v>
      </c>
      <c r="C3" s="87" t="s">
        <v>64</v>
      </c>
      <c r="D3" s="88">
        <v>4208</v>
      </c>
      <c r="E3" s="88">
        <v>4510</v>
      </c>
      <c r="F3" s="88">
        <v>4851</v>
      </c>
      <c r="G3" s="88">
        <v>5145</v>
      </c>
      <c r="H3" s="88">
        <v>5771</v>
      </c>
      <c r="I3" s="88">
        <v>3993</v>
      </c>
      <c r="K3" s="81" t="s">
        <v>63</v>
      </c>
      <c r="L3" s="81" t="s">
        <v>64</v>
      </c>
      <c r="M3" s="82">
        <v>3908</v>
      </c>
      <c r="N3" s="82">
        <v>4193</v>
      </c>
      <c r="O3" s="82">
        <v>4626</v>
      </c>
      <c r="P3" s="82">
        <v>4970</v>
      </c>
      <c r="Q3" s="82">
        <v>5674</v>
      </c>
      <c r="R3" s="82">
        <v>3993</v>
      </c>
      <c r="T3" s="9">
        <f t="shared" ref="T3:T18" si="0">MAX(D3:I3)*$V$2+1</f>
        <v>5829.71</v>
      </c>
      <c r="V3" s="276"/>
      <c r="W3" s="277"/>
    </row>
    <row r="4" spans="2:23" ht="15" thickTop="1" x14ac:dyDescent="0.3">
      <c r="B4" s="87" t="s">
        <v>65</v>
      </c>
      <c r="C4" s="87" t="s">
        <v>66</v>
      </c>
      <c r="D4" s="88">
        <v>4615</v>
      </c>
      <c r="E4" s="88">
        <v>4886</v>
      </c>
      <c r="F4" s="88">
        <v>5291</v>
      </c>
      <c r="G4" s="88">
        <v>4238</v>
      </c>
      <c r="H4" s="88">
        <v>4312</v>
      </c>
      <c r="I4" s="88">
        <v>3649</v>
      </c>
      <c r="K4" s="81" t="s">
        <v>65</v>
      </c>
      <c r="L4" s="81" t="s">
        <v>66</v>
      </c>
      <c r="M4" s="82">
        <v>4433</v>
      </c>
      <c r="N4" s="82">
        <v>4756</v>
      </c>
      <c r="O4" s="82">
        <v>5172</v>
      </c>
      <c r="P4" s="82">
        <v>4179</v>
      </c>
      <c r="Q4" s="82">
        <v>4236</v>
      </c>
      <c r="R4" s="82">
        <v>3649</v>
      </c>
      <c r="T4" s="9">
        <f t="shared" si="0"/>
        <v>5344.91</v>
      </c>
    </row>
    <row r="5" spans="2:23" x14ac:dyDescent="0.3">
      <c r="B5" s="87" t="s">
        <v>67</v>
      </c>
      <c r="C5" s="87" t="s">
        <v>68</v>
      </c>
      <c r="D5" s="88">
        <v>5211</v>
      </c>
      <c r="E5" s="88">
        <v>5136</v>
      </c>
      <c r="F5" s="88">
        <v>5059</v>
      </c>
      <c r="G5" s="88">
        <v>4910</v>
      </c>
      <c r="H5" s="88">
        <v>4410</v>
      </c>
      <c r="I5" s="88">
        <v>3972</v>
      </c>
      <c r="K5" s="81" t="s">
        <v>67</v>
      </c>
      <c r="L5" s="81" t="s">
        <v>68</v>
      </c>
      <c r="M5" s="82">
        <v>4984</v>
      </c>
      <c r="N5" s="82">
        <v>4933</v>
      </c>
      <c r="O5" s="82">
        <v>4876</v>
      </c>
      <c r="P5" s="82">
        <v>4728</v>
      </c>
      <c r="Q5" s="82">
        <v>4246</v>
      </c>
      <c r="R5" s="82">
        <v>3972</v>
      </c>
      <c r="T5" s="9">
        <f t="shared" si="0"/>
        <v>5264.11</v>
      </c>
    </row>
    <row r="6" spans="2:23" x14ac:dyDescent="0.3">
      <c r="B6" s="87" t="s">
        <v>69</v>
      </c>
      <c r="C6" s="87" t="s">
        <v>70</v>
      </c>
      <c r="D6" s="88">
        <v>10037</v>
      </c>
      <c r="E6" s="88">
        <v>11502</v>
      </c>
      <c r="F6" s="88">
        <v>12886</v>
      </c>
      <c r="G6" s="88">
        <v>12346</v>
      </c>
      <c r="H6" s="88">
        <v>11895</v>
      </c>
      <c r="I6" s="88">
        <v>9972</v>
      </c>
      <c r="K6" s="81" t="s">
        <v>69</v>
      </c>
      <c r="L6" s="81" t="s">
        <v>70</v>
      </c>
      <c r="M6" s="82">
        <v>8932</v>
      </c>
      <c r="N6" s="82">
        <v>10523</v>
      </c>
      <c r="O6" s="82">
        <v>11891</v>
      </c>
      <c r="P6" s="82">
        <v>11545</v>
      </c>
      <c r="Q6" s="82">
        <v>11063</v>
      </c>
      <c r="R6" s="82">
        <v>9972</v>
      </c>
      <c r="T6" s="9">
        <f t="shared" si="0"/>
        <v>13015.86</v>
      </c>
    </row>
    <row r="7" spans="2:23" x14ac:dyDescent="0.3">
      <c r="B7" s="87" t="s">
        <v>71</v>
      </c>
      <c r="C7" s="87" t="s">
        <v>72</v>
      </c>
      <c r="D7" s="88">
        <v>3028</v>
      </c>
      <c r="E7" s="88">
        <v>2703</v>
      </c>
      <c r="F7" s="88">
        <v>2747</v>
      </c>
      <c r="G7" s="88">
        <v>2986</v>
      </c>
      <c r="H7" s="88">
        <v>3111</v>
      </c>
      <c r="I7" s="88">
        <v>2591</v>
      </c>
      <c r="K7" s="81" t="s">
        <v>71</v>
      </c>
      <c r="L7" s="81" t="s">
        <v>72</v>
      </c>
      <c r="M7" s="82">
        <v>2772</v>
      </c>
      <c r="N7" s="82">
        <v>2462</v>
      </c>
      <c r="O7" s="82">
        <v>2564</v>
      </c>
      <c r="P7" s="82">
        <v>2724</v>
      </c>
      <c r="Q7" s="82">
        <v>2929</v>
      </c>
      <c r="R7" s="82">
        <v>2591</v>
      </c>
      <c r="T7" s="9">
        <f t="shared" si="0"/>
        <v>3143.11</v>
      </c>
    </row>
    <row r="8" spans="2:23" x14ac:dyDescent="0.3">
      <c r="B8" s="87" t="s">
        <v>73</v>
      </c>
      <c r="C8" s="87" t="s">
        <v>74</v>
      </c>
      <c r="D8" s="88">
        <v>2597</v>
      </c>
      <c r="E8" s="88">
        <v>2338</v>
      </c>
      <c r="F8" s="88">
        <v>2705</v>
      </c>
      <c r="G8" s="88">
        <v>2833</v>
      </c>
      <c r="H8" s="88">
        <v>2261</v>
      </c>
      <c r="I8" s="88">
        <v>1504</v>
      </c>
      <c r="K8" s="81" t="s">
        <v>73</v>
      </c>
      <c r="L8" s="81" t="s">
        <v>74</v>
      </c>
      <c r="M8" s="82">
        <v>2357</v>
      </c>
      <c r="N8" s="82">
        <v>2042</v>
      </c>
      <c r="O8" s="82">
        <v>2383</v>
      </c>
      <c r="P8" s="82">
        <v>2581</v>
      </c>
      <c r="Q8" s="82">
        <v>2149</v>
      </c>
      <c r="R8" s="82">
        <v>1504</v>
      </c>
      <c r="T8" s="9">
        <f t="shared" si="0"/>
        <v>2862.33</v>
      </c>
    </row>
    <row r="9" spans="2:23" x14ac:dyDescent="0.3">
      <c r="B9" s="87" t="s">
        <v>75</v>
      </c>
      <c r="C9" s="87" t="s">
        <v>76</v>
      </c>
      <c r="D9" s="88">
        <v>1497</v>
      </c>
      <c r="E9" s="88">
        <v>1992</v>
      </c>
      <c r="F9" s="88">
        <v>1682</v>
      </c>
      <c r="G9" s="88">
        <v>1562</v>
      </c>
      <c r="H9" s="88">
        <v>1441</v>
      </c>
      <c r="I9" s="88">
        <v>1061</v>
      </c>
      <c r="K9" s="81" t="s">
        <v>75</v>
      </c>
      <c r="L9" s="81" t="s">
        <v>76</v>
      </c>
      <c r="M9" s="82">
        <v>1360</v>
      </c>
      <c r="N9" s="82">
        <v>1850</v>
      </c>
      <c r="O9" s="82">
        <v>1585</v>
      </c>
      <c r="P9" s="82">
        <v>1452</v>
      </c>
      <c r="Q9" s="82">
        <v>1380</v>
      </c>
      <c r="R9" s="82">
        <v>1061</v>
      </c>
      <c r="T9" s="9">
        <f t="shared" si="0"/>
        <v>2012.92</v>
      </c>
    </row>
    <row r="10" spans="2:23" x14ac:dyDescent="0.3">
      <c r="B10" s="87" t="s">
        <v>77</v>
      </c>
      <c r="C10" s="87" t="s">
        <v>78</v>
      </c>
      <c r="D10" s="88">
        <v>2182</v>
      </c>
      <c r="E10" s="88">
        <v>2552</v>
      </c>
      <c r="F10" s="88">
        <v>1914</v>
      </c>
      <c r="G10" s="88">
        <v>2237</v>
      </c>
      <c r="H10" s="88">
        <v>2247</v>
      </c>
      <c r="I10" s="88">
        <v>2057</v>
      </c>
      <c r="K10" s="81" t="s">
        <v>77</v>
      </c>
      <c r="L10" s="81" t="s">
        <v>78</v>
      </c>
      <c r="M10" s="82">
        <v>2022</v>
      </c>
      <c r="N10" s="82">
        <v>2488</v>
      </c>
      <c r="O10" s="82">
        <v>1866</v>
      </c>
      <c r="P10" s="82">
        <v>2140</v>
      </c>
      <c r="Q10" s="82">
        <v>2127</v>
      </c>
      <c r="R10" s="82">
        <v>2057</v>
      </c>
      <c r="T10" s="9">
        <f t="shared" si="0"/>
        <v>2578.52</v>
      </c>
    </row>
    <row r="11" spans="2:23" x14ac:dyDescent="0.3">
      <c r="B11" s="87" t="s">
        <v>79</v>
      </c>
      <c r="C11" s="87" t="s">
        <v>80</v>
      </c>
      <c r="D11" s="88">
        <v>1192</v>
      </c>
      <c r="E11" s="88">
        <v>1358</v>
      </c>
      <c r="F11" s="88">
        <v>1443</v>
      </c>
      <c r="G11" s="88">
        <v>1383</v>
      </c>
      <c r="H11" s="88">
        <v>1293</v>
      </c>
      <c r="I11" s="88">
        <v>1027</v>
      </c>
      <c r="K11" s="81" t="s">
        <v>79</v>
      </c>
      <c r="L11" s="81" t="s">
        <v>80</v>
      </c>
      <c r="M11" s="82">
        <v>1104</v>
      </c>
      <c r="N11" s="82">
        <v>1326</v>
      </c>
      <c r="O11" s="82">
        <v>1410</v>
      </c>
      <c r="P11" s="82">
        <v>1358</v>
      </c>
      <c r="Q11" s="82">
        <v>1266</v>
      </c>
      <c r="R11" s="82">
        <v>1027</v>
      </c>
      <c r="T11" s="9">
        <f t="shared" si="0"/>
        <v>1458.43</v>
      </c>
    </row>
    <row r="12" spans="2:23" x14ac:dyDescent="0.3">
      <c r="B12" s="87" t="s">
        <v>81</v>
      </c>
      <c r="C12" s="87" t="s">
        <v>82</v>
      </c>
      <c r="D12" s="88">
        <v>2466</v>
      </c>
      <c r="E12" s="88">
        <v>2448</v>
      </c>
      <c r="F12" s="88">
        <v>2948</v>
      </c>
      <c r="G12" s="88">
        <v>3034</v>
      </c>
      <c r="H12" s="88">
        <v>2555</v>
      </c>
      <c r="I12" s="88">
        <v>2421</v>
      </c>
      <c r="K12" s="81" t="s">
        <v>81</v>
      </c>
      <c r="L12" s="81" t="s">
        <v>82</v>
      </c>
      <c r="M12" s="82">
        <v>2404</v>
      </c>
      <c r="N12" s="82">
        <v>2374</v>
      </c>
      <c r="O12" s="82">
        <v>2867</v>
      </c>
      <c r="P12" s="82">
        <v>2923</v>
      </c>
      <c r="Q12" s="82">
        <v>2526</v>
      </c>
      <c r="R12" s="82">
        <v>2421</v>
      </c>
      <c r="T12" s="9">
        <f t="shared" si="0"/>
        <v>3065.34</v>
      </c>
    </row>
    <row r="13" spans="2:23" x14ac:dyDescent="0.3">
      <c r="B13" s="87" t="s">
        <v>83</v>
      </c>
      <c r="C13" s="87" t="s">
        <v>84</v>
      </c>
      <c r="D13" s="88">
        <v>1085</v>
      </c>
      <c r="E13" s="88">
        <v>1823</v>
      </c>
      <c r="F13" s="88">
        <v>1728</v>
      </c>
      <c r="G13" s="88">
        <v>2142</v>
      </c>
      <c r="H13" s="88">
        <v>2255</v>
      </c>
      <c r="I13" s="88">
        <v>1283</v>
      </c>
      <c r="K13" s="81" t="s">
        <v>83</v>
      </c>
      <c r="L13" s="81" t="s">
        <v>84</v>
      </c>
      <c r="M13" s="82">
        <v>963</v>
      </c>
      <c r="N13" s="82">
        <v>1678</v>
      </c>
      <c r="O13" s="82">
        <v>1656</v>
      </c>
      <c r="P13" s="82">
        <v>1899</v>
      </c>
      <c r="Q13" s="82">
        <v>2161</v>
      </c>
      <c r="R13" s="82">
        <v>1283</v>
      </c>
      <c r="T13" s="9">
        <f t="shared" si="0"/>
        <v>2278.5500000000002</v>
      </c>
    </row>
    <row r="14" spans="2:23" x14ac:dyDescent="0.3">
      <c r="B14" s="87" t="s">
        <v>85</v>
      </c>
      <c r="C14" s="87" t="s">
        <v>86</v>
      </c>
      <c r="D14" s="88">
        <v>2121</v>
      </c>
      <c r="E14" s="88">
        <v>1811</v>
      </c>
      <c r="F14" s="88">
        <v>2631</v>
      </c>
      <c r="G14" s="88">
        <v>2861</v>
      </c>
      <c r="H14" s="88">
        <v>3167</v>
      </c>
      <c r="I14" s="88">
        <v>2242</v>
      </c>
      <c r="K14" s="81" t="s">
        <v>85</v>
      </c>
      <c r="L14" s="81" t="s">
        <v>86</v>
      </c>
      <c r="M14" s="82">
        <v>1891</v>
      </c>
      <c r="N14" s="82">
        <v>1514</v>
      </c>
      <c r="O14" s="82">
        <v>2166</v>
      </c>
      <c r="P14" s="82">
        <v>2606</v>
      </c>
      <c r="Q14" s="82">
        <v>2712</v>
      </c>
      <c r="R14" s="82">
        <v>2242</v>
      </c>
      <c r="T14" s="9">
        <f t="shared" si="0"/>
        <v>3199.67</v>
      </c>
    </row>
    <row r="15" spans="2:23" x14ac:dyDescent="0.3">
      <c r="B15" s="87" t="s">
        <v>87</v>
      </c>
      <c r="C15" s="87" t="s">
        <v>88</v>
      </c>
      <c r="D15" s="88">
        <v>2171</v>
      </c>
      <c r="E15" s="88">
        <v>2332</v>
      </c>
      <c r="F15" s="88">
        <v>2794</v>
      </c>
      <c r="G15" s="88">
        <v>2661</v>
      </c>
      <c r="H15" s="88">
        <v>2440</v>
      </c>
      <c r="I15" s="88">
        <v>2065</v>
      </c>
      <c r="K15" s="81" t="s">
        <v>87</v>
      </c>
      <c r="L15" s="81" t="s">
        <v>88</v>
      </c>
      <c r="M15" s="82">
        <v>1927</v>
      </c>
      <c r="N15" s="82">
        <v>2110</v>
      </c>
      <c r="O15" s="82">
        <v>2699</v>
      </c>
      <c r="P15" s="82">
        <v>2504</v>
      </c>
      <c r="Q15" s="82">
        <v>2292</v>
      </c>
      <c r="R15" s="82">
        <v>2065</v>
      </c>
      <c r="T15" s="9">
        <f t="shared" si="0"/>
        <v>2822.94</v>
      </c>
    </row>
    <row r="16" spans="2:23" x14ac:dyDescent="0.3">
      <c r="B16" s="87" t="s">
        <v>89</v>
      </c>
      <c r="C16" s="87" t="s">
        <v>90</v>
      </c>
      <c r="D16" s="88">
        <v>263</v>
      </c>
      <c r="E16" s="88">
        <v>436</v>
      </c>
      <c r="F16" s="88">
        <v>530</v>
      </c>
      <c r="G16" s="88">
        <v>549</v>
      </c>
      <c r="H16" s="88">
        <v>533</v>
      </c>
      <c r="I16" s="88">
        <v>216</v>
      </c>
      <c r="K16" s="81" t="s">
        <v>89</v>
      </c>
      <c r="L16" s="81" t="s">
        <v>90</v>
      </c>
      <c r="M16" s="82">
        <v>173</v>
      </c>
      <c r="N16" s="82">
        <v>395</v>
      </c>
      <c r="O16" s="82">
        <v>435</v>
      </c>
      <c r="P16" s="82">
        <v>488</v>
      </c>
      <c r="Q16" s="82">
        <v>457</v>
      </c>
      <c r="R16" s="82">
        <v>216</v>
      </c>
      <c r="T16" s="9">
        <f t="shared" si="0"/>
        <v>555.49</v>
      </c>
    </row>
    <row r="17" spans="2:20" x14ac:dyDescent="0.3">
      <c r="B17" s="87" t="s">
        <v>91</v>
      </c>
      <c r="C17" s="87" t="s">
        <v>92</v>
      </c>
      <c r="D17" s="88">
        <v>355</v>
      </c>
      <c r="E17" s="88">
        <v>294</v>
      </c>
      <c r="F17" s="88">
        <v>267</v>
      </c>
      <c r="G17" s="88">
        <v>248</v>
      </c>
      <c r="H17" s="88">
        <v>245</v>
      </c>
      <c r="I17" s="88">
        <v>118</v>
      </c>
      <c r="K17" s="81" t="s">
        <v>91</v>
      </c>
      <c r="L17" s="81" t="s">
        <v>92</v>
      </c>
      <c r="M17" s="82">
        <v>308</v>
      </c>
      <c r="N17" s="82">
        <v>255</v>
      </c>
      <c r="O17" s="82">
        <v>229</v>
      </c>
      <c r="P17" s="82">
        <v>222</v>
      </c>
      <c r="Q17" s="82">
        <v>236</v>
      </c>
      <c r="R17" s="82">
        <v>118</v>
      </c>
      <c r="T17" s="9">
        <f t="shared" si="0"/>
        <v>359.55</v>
      </c>
    </row>
    <row r="18" spans="2:20" x14ac:dyDescent="0.3">
      <c r="B18" s="87"/>
      <c r="C18" s="87"/>
      <c r="D18" s="88">
        <v>45684</v>
      </c>
      <c r="E18" s="88">
        <v>49315</v>
      </c>
      <c r="F18" s="88">
        <v>52206</v>
      </c>
      <c r="G18" s="88">
        <v>52025</v>
      </c>
      <c r="H18" s="88">
        <v>50814</v>
      </c>
      <c r="I18" s="88">
        <v>40733</v>
      </c>
      <c r="K18" s="81"/>
      <c r="L18" s="81"/>
      <c r="M18" s="82">
        <v>42009</v>
      </c>
      <c r="N18" s="82">
        <v>45993</v>
      </c>
      <c r="O18" s="82">
        <v>49039</v>
      </c>
      <c r="P18" s="82">
        <v>49114</v>
      </c>
      <c r="Q18" s="82">
        <v>48266</v>
      </c>
      <c r="R18" s="82">
        <v>40733</v>
      </c>
      <c r="T18" s="9">
        <f t="shared" si="0"/>
        <v>52729.06</v>
      </c>
    </row>
    <row r="20" spans="2:20" x14ac:dyDescent="0.3"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2" spans="2:20" x14ac:dyDescent="0.3">
      <c r="B22" s="110"/>
    </row>
  </sheetData>
  <sheetProtection sheet="1" objects="1" scenarios="1"/>
  <mergeCells count="1">
    <mergeCell ref="V2:W3"/>
  </mergeCells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12921-06DC-43A2-94B9-B85E0E4E168D}">
  <sheetPr codeName="Sheet26"/>
  <dimension ref="B1:W22"/>
  <sheetViews>
    <sheetView zoomScale="75" zoomScaleNormal="75" workbookViewId="0">
      <selection activeCell="B1" sqref="B1:R1048576"/>
    </sheetView>
  </sheetViews>
  <sheetFormatPr defaultRowHeight="14.4" x14ac:dyDescent="0.3"/>
  <cols>
    <col min="2" max="2" width="8.88671875" style="86"/>
    <col min="3" max="3" width="25.33203125" style="86" customWidth="1"/>
    <col min="4" max="11" width="8.88671875" style="86"/>
    <col min="12" max="12" width="25.33203125" style="86" customWidth="1"/>
    <col min="13" max="18" width="8.88671875" style="86"/>
  </cols>
  <sheetData>
    <row r="1" spans="2:23" ht="15" thickBot="1" x14ac:dyDescent="0.35">
      <c r="B1" s="85" t="s">
        <v>59</v>
      </c>
      <c r="C1" s="85" t="s">
        <v>60</v>
      </c>
      <c r="D1" s="85">
        <v>2021</v>
      </c>
      <c r="E1" s="85">
        <v>2022</v>
      </c>
      <c r="F1" s="85">
        <v>2023</v>
      </c>
      <c r="G1" s="85">
        <v>2024</v>
      </c>
      <c r="H1" s="85">
        <v>2025</v>
      </c>
      <c r="I1" s="85">
        <v>2026</v>
      </c>
      <c r="K1" s="80" t="s">
        <v>59</v>
      </c>
      <c r="L1" s="80" t="s">
        <v>60</v>
      </c>
      <c r="M1" s="80">
        <v>2021</v>
      </c>
      <c r="N1" s="80">
        <v>2022</v>
      </c>
      <c r="O1" s="80">
        <v>2023</v>
      </c>
      <c r="P1" s="80">
        <v>2024</v>
      </c>
      <c r="Q1" s="80">
        <v>2025</v>
      </c>
      <c r="R1" s="80">
        <v>2026</v>
      </c>
    </row>
    <row r="2" spans="2:23" ht="15" thickTop="1" x14ac:dyDescent="0.3">
      <c r="B2" s="87" t="s">
        <v>61</v>
      </c>
      <c r="C2" s="87" t="s">
        <v>62</v>
      </c>
      <c r="D2" s="88">
        <v>469</v>
      </c>
      <c r="E2" s="88">
        <v>744</v>
      </c>
      <c r="F2" s="88">
        <v>810</v>
      </c>
      <c r="G2" s="88">
        <v>837</v>
      </c>
      <c r="H2" s="88">
        <v>884</v>
      </c>
      <c r="I2" s="88">
        <v>578</v>
      </c>
      <c r="K2" s="81" t="s">
        <v>61</v>
      </c>
      <c r="L2" s="81" t="s">
        <v>62</v>
      </c>
      <c r="M2" s="82">
        <v>411</v>
      </c>
      <c r="N2" s="82">
        <v>713</v>
      </c>
      <c r="O2" s="82">
        <v>780</v>
      </c>
      <c r="P2" s="82">
        <v>790</v>
      </c>
      <c r="Q2" s="82">
        <v>818</v>
      </c>
      <c r="R2" s="82">
        <v>578</v>
      </c>
      <c r="T2" s="9">
        <f>MAX(D2:I2)*$V$2+1</f>
        <v>893.84</v>
      </c>
      <c r="V2" s="274">
        <v>1.01</v>
      </c>
      <c r="W2" s="275"/>
    </row>
    <row r="3" spans="2:23" ht="15" thickBot="1" x14ac:dyDescent="0.35">
      <c r="B3" s="87" t="s">
        <v>63</v>
      </c>
      <c r="C3" s="87" t="s">
        <v>64</v>
      </c>
      <c r="D3" s="88">
        <v>3751</v>
      </c>
      <c r="E3" s="88">
        <v>4102</v>
      </c>
      <c r="F3" s="88">
        <v>4795</v>
      </c>
      <c r="G3" s="88">
        <v>4443</v>
      </c>
      <c r="H3" s="88">
        <v>4437</v>
      </c>
      <c r="I3" s="88">
        <v>3380</v>
      </c>
      <c r="K3" s="81" t="s">
        <v>63</v>
      </c>
      <c r="L3" s="81" t="s">
        <v>64</v>
      </c>
      <c r="M3" s="82">
        <v>3557</v>
      </c>
      <c r="N3" s="82">
        <v>3979</v>
      </c>
      <c r="O3" s="82">
        <v>4607</v>
      </c>
      <c r="P3" s="82">
        <v>4172</v>
      </c>
      <c r="Q3" s="82">
        <v>4228</v>
      </c>
      <c r="R3" s="82">
        <v>3380</v>
      </c>
      <c r="T3" s="9">
        <f t="shared" ref="T3:T18" si="0">MAX(D3:I3)*$V$2+1</f>
        <v>4843.95</v>
      </c>
      <c r="V3" s="276"/>
      <c r="W3" s="277"/>
    </row>
    <row r="4" spans="2:23" ht="15" thickTop="1" x14ac:dyDescent="0.3">
      <c r="B4" s="87" t="s">
        <v>65</v>
      </c>
      <c r="C4" s="87" t="s">
        <v>66</v>
      </c>
      <c r="D4" s="88">
        <v>328</v>
      </c>
      <c r="E4" s="88">
        <v>843</v>
      </c>
      <c r="F4" s="88">
        <v>858</v>
      </c>
      <c r="G4" s="88">
        <v>1051</v>
      </c>
      <c r="H4" s="88">
        <v>1182</v>
      </c>
      <c r="I4" s="88">
        <v>876</v>
      </c>
      <c r="K4" s="81" t="s">
        <v>65</v>
      </c>
      <c r="L4" s="81" t="s">
        <v>66</v>
      </c>
      <c r="M4" s="82">
        <v>302</v>
      </c>
      <c r="N4" s="82">
        <v>781</v>
      </c>
      <c r="O4" s="82">
        <v>772</v>
      </c>
      <c r="P4" s="82">
        <v>913</v>
      </c>
      <c r="Q4" s="82">
        <v>1141</v>
      </c>
      <c r="R4" s="82">
        <v>876</v>
      </c>
      <c r="T4" s="9">
        <f t="shared" si="0"/>
        <v>1194.82</v>
      </c>
    </row>
    <row r="5" spans="2:23" x14ac:dyDescent="0.3">
      <c r="B5" s="87" t="s">
        <v>67</v>
      </c>
      <c r="C5" s="87" t="s">
        <v>68</v>
      </c>
      <c r="D5" s="88">
        <v>1498</v>
      </c>
      <c r="E5" s="88">
        <v>1708</v>
      </c>
      <c r="F5" s="88">
        <v>2294</v>
      </c>
      <c r="G5" s="88">
        <v>2440</v>
      </c>
      <c r="H5" s="88">
        <v>1633</v>
      </c>
      <c r="I5" s="88">
        <v>1513</v>
      </c>
      <c r="K5" s="81" t="s">
        <v>67</v>
      </c>
      <c r="L5" s="81" t="s">
        <v>68</v>
      </c>
      <c r="M5" s="82">
        <v>1313</v>
      </c>
      <c r="N5" s="82">
        <v>1596</v>
      </c>
      <c r="O5" s="82">
        <v>2211</v>
      </c>
      <c r="P5" s="82">
        <v>2350</v>
      </c>
      <c r="Q5" s="82">
        <v>1517</v>
      </c>
      <c r="R5" s="82">
        <v>1513</v>
      </c>
      <c r="T5" s="9">
        <f t="shared" si="0"/>
        <v>2465.4</v>
      </c>
    </row>
    <row r="6" spans="2:23" x14ac:dyDescent="0.3">
      <c r="B6" s="87" t="s">
        <v>69</v>
      </c>
      <c r="C6" s="87" t="s">
        <v>70</v>
      </c>
      <c r="D6" s="88">
        <v>5278</v>
      </c>
      <c r="E6" s="88">
        <v>6994</v>
      </c>
      <c r="F6" s="88">
        <v>7298</v>
      </c>
      <c r="G6" s="88">
        <v>6533</v>
      </c>
      <c r="H6" s="88">
        <v>7255</v>
      </c>
      <c r="I6" s="88">
        <v>5301</v>
      </c>
      <c r="K6" s="81" t="s">
        <v>69</v>
      </c>
      <c r="L6" s="81" t="s">
        <v>70</v>
      </c>
      <c r="M6" s="82">
        <v>4361</v>
      </c>
      <c r="N6" s="82">
        <v>6482</v>
      </c>
      <c r="O6" s="82">
        <v>6776</v>
      </c>
      <c r="P6" s="82">
        <v>5775</v>
      </c>
      <c r="Q6" s="82">
        <v>6880</v>
      </c>
      <c r="R6" s="82">
        <v>5301</v>
      </c>
      <c r="T6" s="9">
        <f t="shared" si="0"/>
        <v>7371.9800000000005</v>
      </c>
    </row>
    <row r="7" spans="2:23" x14ac:dyDescent="0.3">
      <c r="B7" s="87" t="s">
        <v>71</v>
      </c>
      <c r="C7" s="87" t="s">
        <v>72</v>
      </c>
      <c r="D7" s="88">
        <v>1100</v>
      </c>
      <c r="E7" s="88">
        <v>803</v>
      </c>
      <c r="F7" s="88">
        <v>1005</v>
      </c>
      <c r="G7" s="88">
        <v>723</v>
      </c>
      <c r="H7" s="88">
        <v>873</v>
      </c>
      <c r="I7" s="88">
        <v>870</v>
      </c>
      <c r="K7" s="81" t="s">
        <v>71</v>
      </c>
      <c r="L7" s="81" t="s">
        <v>72</v>
      </c>
      <c r="M7" s="82">
        <v>929</v>
      </c>
      <c r="N7" s="82">
        <v>738</v>
      </c>
      <c r="O7" s="82">
        <v>930</v>
      </c>
      <c r="P7" s="82">
        <v>666</v>
      </c>
      <c r="Q7" s="82">
        <v>857</v>
      </c>
      <c r="R7" s="82">
        <v>870</v>
      </c>
      <c r="T7" s="9">
        <f t="shared" si="0"/>
        <v>1112</v>
      </c>
    </row>
    <row r="8" spans="2:23" x14ac:dyDescent="0.3">
      <c r="B8" s="87" t="s">
        <v>73</v>
      </c>
      <c r="C8" s="87" t="s">
        <v>74</v>
      </c>
      <c r="D8" s="88">
        <v>1021</v>
      </c>
      <c r="E8" s="88">
        <v>1451</v>
      </c>
      <c r="F8" s="88">
        <v>2394</v>
      </c>
      <c r="G8" s="88">
        <v>4495</v>
      </c>
      <c r="H8" s="88">
        <v>6785</v>
      </c>
      <c r="I8" s="88">
        <v>1003</v>
      </c>
      <c r="K8" s="81" t="s">
        <v>73</v>
      </c>
      <c r="L8" s="81" t="s">
        <v>74</v>
      </c>
      <c r="M8" s="82">
        <v>933</v>
      </c>
      <c r="N8" s="82">
        <v>1320</v>
      </c>
      <c r="O8" s="82">
        <v>1686</v>
      </c>
      <c r="P8" s="82">
        <v>4252</v>
      </c>
      <c r="Q8" s="82">
        <v>6606</v>
      </c>
      <c r="R8" s="82">
        <v>1003</v>
      </c>
      <c r="T8" s="9">
        <f t="shared" si="0"/>
        <v>6853.85</v>
      </c>
    </row>
    <row r="9" spans="2:23" x14ac:dyDescent="0.3">
      <c r="B9" s="87" t="s">
        <v>75</v>
      </c>
      <c r="C9" s="87" t="s">
        <v>76</v>
      </c>
      <c r="D9" s="88">
        <v>792</v>
      </c>
      <c r="E9" s="88">
        <v>1500</v>
      </c>
      <c r="F9" s="88">
        <v>929</v>
      </c>
      <c r="G9" s="88">
        <v>1073</v>
      </c>
      <c r="H9" s="88">
        <v>709</v>
      </c>
      <c r="I9" s="88">
        <v>867</v>
      </c>
      <c r="K9" s="81" t="s">
        <v>75</v>
      </c>
      <c r="L9" s="81" t="s">
        <v>76</v>
      </c>
      <c r="M9" s="82">
        <v>742</v>
      </c>
      <c r="N9" s="82">
        <v>1445</v>
      </c>
      <c r="O9" s="82">
        <v>852</v>
      </c>
      <c r="P9" s="82">
        <v>975</v>
      </c>
      <c r="Q9" s="82">
        <v>583</v>
      </c>
      <c r="R9" s="82">
        <v>867</v>
      </c>
      <c r="T9" s="9">
        <f t="shared" si="0"/>
        <v>1516</v>
      </c>
    </row>
    <row r="10" spans="2:23" x14ac:dyDescent="0.3">
      <c r="B10" s="87" t="s">
        <v>77</v>
      </c>
      <c r="C10" s="87" t="s">
        <v>78</v>
      </c>
      <c r="D10" s="88">
        <v>737</v>
      </c>
      <c r="E10" s="88">
        <v>1089</v>
      </c>
      <c r="F10" s="88">
        <v>1643</v>
      </c>
      <c r="G10" s="88">
        <v>1535</v>
      </c>
      <c r="H10" s="88">
        <v>1948</v>
      </c>
      <c r="I10" s="88">
        <v>1195</v>
      </c>
      <c r="K10" s="81" t="s">
        <v>77</v>
      </c>
      <c r="L10" s="81" t="s">
        <v>78</v>
      </c>
      <c r="M10" s="82">
        <v>722</v>
      </c>
      <c r="N10" s="82">
        <v>1070</v>
      </c>
      <c r="O10" s="82">
        <v>1611</v>
      </c>
      <c r="P10" s="82">
        <v>1535</v>
      </c>
      <c r="Q10" s="82">
        <v>1944</v>
      </c>
      <c r="R10" s="82">
        <v>1195</v>
      </c>
      <c r="T10" s="9">
        <f t="shared" si="0"/>
        <v>1968.48</v>
      </c>
    </row>
    <row r="11" spans="2:23" x14ac:dyDescent="0.3">
      <c r="B11" s="87" t="s">
        <v>79</v>
      </c>
      <c r="C11" s="87" t="s">
        <v>80</v>
      </c>
      <c r="D11" s="88">
        <v>142</v>
      </c>
      <c r="E11" s="88">
        <v>202</v>
      </c>
      <c r="F11" s="88">
        <v>212</v>
      </c>
      <c r="G11" s="88">
        <v>227</v>
      </c>
      <c r="H11" s="88">
        <v>335</v>
      </c>
      <c r="I11" s="88">
        <v>349</v>
      </c>
      <c r="K11" s="81" t="s">
        <v>79</v>
      </c>
      <c r="L11" s="81" t="s">
        <v>80</v>
      </c>
      <c r="M11" s="82">
        <v>138</v>
      </c>
      <c r="N11" s="82">
        <v>194</v>
      </c>
      <c r="O11" s="82">
        <v>211</v>
      </c>
      <c r="P11" s="82">
        <v>215</v>
      </c>
      <c r="Q11" s="82">
        <v>314</v>
      </c>
      <c r="R11" s="82">
        <v>349</v>
      </c>
      <c r="T11" s="9">
        <f t="shared" si="0"/>
        <v>353.49</v>
      </c>
    </row>
    <row r="12" spans="2:23" x14ac:dyDescent="0.3">
      <c r="B12" s="87" t="s">
        <v>81</v>
      </c>
      <c r="C12" s="87" t="s">
        <v>82</v>
      </c>
      <c r="D12" s="88">
        <v>1151</v>
      </c>
      <c r="E12" s="88">
        <v>1430</v>
      </c>
      <c r="F12" s="88">
        <v>1621</v>
      </c>
      <c r="G12" s="88">
        <v>1929</v>
      </c>
      <c r="H12" s="88">
        <v>2484</v>
      </c>
      <c r="I12" s="88">
        <v>2055</v>
      </c>
      <c r="K12" s="81" t="s">
        <v>81</v>
      </c>
      <c r="L12" s="81" t="s">
        <v>82</v>
      </c>
      <c r="M12" s="82">
        <v>1100</v>
      </c>
      <c r="N12" s="82">
        <v>1426</v>
      </c>
      <c r="O12" s="82">
        <v>1575</v>
      </c>
      <c r="P12" s="82">
        <v>1912</v>
      </c>
      <c r="Q12" s="82">
        <v>2450</v>
      </c>
      <c r="R12" s="82">
        <v>2055</v>
      </c>
      <c r="T12" s="9">
        <f t="shared" si="0"/>
        <v>2509.84</v>
      </c>
    </row>
    <row r="13" spans="2:23" x14ac:dyDescent="0.3">
      <c r="B13" s="87" t="s">
        <v>83</v>
      </c>
      <c r="C13" s="87" t="s">
        <v>84</v>
      </c>
      <c r="D13" s="88">
        <v>293</v>
      </c>
      <c r="E13" s="88">
        <v>349</v>
      </c>
      <c r="F13" s="88">
        <v>745</v>
      </c>
      <c r="G13" s="88">
        <v>424</v>
      </c>
      <c r="H13" s="88">
        <v>1318</v>
      </c>
      <c r="I13" s="88">
        <v>1328</v>
      </c>
      <c r="K13" s="81" t="s">
        <v>83</v>
      </c>
      <c r="L13" s="81" t="s">
        <v>84</v>
      </c>
      <c r="M13" s="82">
        <v>291</v>
      </c>
      <c r="N13" s="82">
        <v>308</v>
      </c>
      <c r="O13" s="82">
        <v>707</v>
      </c>
      <c r="P13" s="82">
        <v>382</v>
      </c>
      <c r="Q13" s="82">
        <v>1094</v>
      </c>
      <c r="R13" s="82">
        <v>1328</v>
      </c>
      <c r="T13" s="9">
        <f t="shared" si="0"/>
        <v>1342.28</v>
      </c>
    </row>
    <row r="14" spans="2:23" x14ac:dyDescent="0.3">
      <c r="B14" s="87" t="s">
        <v>85</v>
      </c>
      <c r="C14" s="87" t="s">
        <v>86</v>
      </c>
      <c r="D14" s="88">
        <v>562</v>
      </c>
      <c r="E14" s="88">
        <v>1802</v>
      </c>
      <c r="F14" s="88">
        <v>1133</v>
      </c>
      <c r="G14" s="88">
        <v>1274</v>
      </c>
      <c r="H14" s="88">
        <v>982</v>
      </c>
      <c r="I14" s="88">
        <v>760</v>
      </c>
      <c r="K14" s="81" t="s">
        <v>85</v>
      </c>
      <c r="L14" s="81" t="s">
        <v>86</v>
      </c>
      <c r="M14" s="82">
        <v>477</v>
      </c>
      <c r="N14" s="82">
        <v>1225</v>
      </c>
      <c r="O14" s="82">
        <v>1072</v>
      </c>
      <c r="P14" s="82">
        <v>1194</v>
      </c>
      <c r="Q14" s="82">
        <v>851</v>
      </c>
      <c r="R14" s="82">
        <v>760</v>
      </c>
      <c r="T14" s="9">
        <f t="shared" si="0"/>
        <v>1821.02</v>
      </c>
    </row>
    <row r="15" spans="2:23" x14ac:dyDescent="0.3">
      <c r="B15" s="87" t="s">
        <v>87</v>
      </c>
      <c r="C15" s="87" t="s">
        <v>88</v>
      </c>
      <c r="D15" s="88">
        <v>1293</v>
      </c>
      <c r="E15" s="88">
        <v>1099</v>
      </c>
      <c r="F15" s="88">
        <v>1511</v>
      </c>
      <c r="G15" s="88">
        <v>1431</v>
      </c>
      <c r="H15" s="88">
        <v>1456</v>
      </c>
      <c r="I15" s="88">
        <v>438</v>
      </c>
      <c r="K15" s="81" t="s">
        <v>87</v>
      </c>
      <c r="L15" s="81" t="s">
        <v>88</v>
      </c>
      <c r="M15" s="82">
        <v>1246</v>
      </c>
      <c r="N15" s="82">
        <v>1091</v>
      </c>
      <c r="O15" s="82">
        <v>1492</v>
      </c>
      <c r="P15" s="82">
        <v>1399</v>
      </c>
      <c r="Q15" s="82">
        <v>1432</v>
      </c>
      <c r="R15" s="82">
        <v>438</v>
      </c>
      <c r="T15" s="9">
        <f t="shared" si="0"/>
        <v>1527.11</v>
      </c>
    </row>
    <row r="16" spans="2:23" x14ac:dyDescent="0.3">
      <c r="B16" s="87" t="s">
        <v>89</v>
      </c>
      <c r="C16" s="87" t="s">
        <v>90</v>
      </c>
      <c r="D16" s="88">
        <v>21</v>
      </c>
      <c r="E16" s="88">
        <v>13</v>
      </c>
      <c r="F16" s="88">
        <v>35</v>
      </c>
      <c r="G16" s="88">
        <v>44</v>
      </c>
      <c r="H16" s="88">
        <v>52</v>
      </c>
      <c r="I16" s="88">
        <v>0</v>
      </c>
      <c r="K16" s="81" t="s">
        <v>89</v>
      </c>
      <c r="L16" s="81" t="s">
        <v>90</v>
      </c>
      <c r="M16" s="82">
        <v>21</v>
      </c>
      <c r="N16" s="82">
        <v>13</v>
      </c>
      <c r="O16" s="82">
        <v>33</v>
      </c>
      <c r="P16" s="82">
        <v>43</v>
      </c>
      <c r="Q16" s="82">
        <v>52</v>
      </c>
      <c r="R16" s="82">
        <v>0</v>
      </c>
      <c r="T16" s="9">
        <f t="shared" si="0"/>
        <v>53.52</v>
      </c>
    </row>
    <row r="17" spans="2:20" x14ac:dyDescent="0.3">
      <c r="B17" s="87" t="s">
        <v>91</v>
      </c>
      <c r="C17" s="87" t="s">
        <v>92</v>
      </c>
      <c r="D17" s="88">
        <v>2</v>
      </c>
      <c r="E17" s="88">
        <v>23</v>
      </c>
      <c r="F17" s="88">
        <v>45</v>
      </c>
      <c r="G17" s="88">
        <v>27</v>
      </c>
      <c r="H17" s="88">
        <v>30</v>
      </c>
      <c r="I17" s="88">
        <v>21</v>
      </c>
      <c r="K17" s="81" t="s">
        <v>91</v>
      </c>
      <c r="L17" s="81" t="s">
        <v>92</v>
      </c>
      <c r="M17" s="82">
        <v>0</v>
      </c>
      <c r="N17" s="82">
        <v>18</v>
      </c>
      <c r="O17" s="82">
        <v>39</v>
      </c>
      <c r="P17" s="82">
        <v>15</v>
      </c>
      <c r="Q17" s="82">
        <v>26</v>
      </c>
      <c r="R17" s="82">
        <v>21</v>
      </c>
      <c r="T17" s="9">
        <f t="shared" si="0"/>
        <v>46.45</v>
      </c>
    </row>
    <row r="18" spans="2:20" x14ac:dyDescent="0.3">
      <c r="B18" s="87"/>
      <c r="C18" s="87"/>
      <c r="D18" s="88">
        <v>18438</v>
      </c>
      <c r="E18" s="88">
        <v>24152</v>
      </c>
      <c r="F18" s="88">
        <v>27328</v>
      </c>
      <c r="G18" s="88">
        <v>28486</v>
      </c>
      <c r="H18" s="88">
        <v>32363</v>
      </c>
      <c r="I18" s="88">
        <v>20534</v>
      </c>
      <c r="K18" s="81"/>
      <c r="L18" s="81"/>
      <c r="M18" s="82">
        <v>16543</v>
      </c>
      <c r="N18" s="82">
        <v>22399</v>
      </c>
      <c r="O18" s="82">
        <v>25354</v>
      </c>
      <c r="P18" s="82">
        <v>26588</v>
      </c>
      <c r="Q18" s="82">
        <v>30793</v>
      </c>
      <c r="R18" s="82">
        <v>20534</v>
      </c>
      <c r="T18" s="9">
        <f t="shared" si="0"/>
        <v>32687.63</v>
      </c>
    </row>
    <row r="20" spans="2:20" x14ac:dyDescent="0.3"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2" spans="2:20" x14ac:dyDescent="0.3">
      <c r="B22" s="110"/>
    </row>
  </sheetData>
  <sheetProtection sheet="1" objects="1" scenarios="1"/>
  <mergeCells count="1">
    <mergeCell ref="V2:W3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/>
  <dimension ref="B1:W22"/>
  <sheetViews>
    <sheetView zoomScale="75" zoomScaleNormal="75" workbookViewId="0">
      <selection activeCell="B1" sqref="B1:R1048576"/>
    </sheetView>
  </sheetViews>
  <sheetFormatPr defaultRowHeight="14.4" x14ac:dyDescent="0.3"/>
  <cols>
    <col min="2" max="2" width="8.88671875" style="86"/>
    <col min="3" max="3" width="25.33203125" style="86" customWidth="1"/>
    <col min="4" max="11" width="8.88671875" style="86"/>
    <col min="12" max="12" width="25.33203125" style="86" customWidth="1"/>
    <col min="13" max="18" width="8.88671875" style="86"/>
  </cols>
  <sheetData>
    <row r="1" spans="2:23" ht="15" thickBot="1" x14ac:dyDescent="0.35">
      <c r="B1" s="85" t="s">
        <v>59</v>
      </c>
      <c r="C1" s="85" t="s">
        <v>60</v>
      </c>
      <c r="D1" s="85">
        <v>2021</v>
      </c>
      <c r="E1" s="85">
        <v>2022</v>
      </c>
      <c r="F1" s="85">
        <v>2023</v>
      </c>
      <c r="G1" s="85">
        <v>2024</v>
      </c>
      <c r="H1" s="85">
        <v>2025</v>
      </c>
      <c r="I1" s="85">
        <v>2026</v>
      </c>
      <c r="K1" s="80" t="s">
        <v>59</v>
      </c>
      <c r="L1" s="80" t="s">
        <v>60</v>
      </c>
      <c r="M1" s="80">
        <v>2021</v>
      </c>
      <c r="N1" s="80">
        <v>2022</v>
      </c>
      <c r="O1" s="80">
        <v>2023</v>
      </c>
      <c r="P1" s="80">
        <v>2024</v>
      </c>
      <c r="Q1" s="80">
        <v>2025</v>
      </c>
      <c r="R1" s="80">
        <v>2026</v>
      </c>
    </row>
    <row r="2" spans="2:23" ht="15" thickTop="1" x14ac:dyDescent="0.3">
      <c r="B2" s="87" t="s">
        <v>61</v>
      </c>
      <c r="C2" s="87" t="s">
        <v>62</v>
      </c>
      <c r="D2" s="88">
        <v>2044</v>
      </c>
      <c r="E2" s="88">
        <v>1920</v>
      </c>
      <c r="F2" s="88">
        <v>2009</v>
      </c>
      <c r="G2" s="88">
        <v>2011</v>
      </c>
      <c r="H2" s="88">
        <v>2285</v>
      </c>
      <c r="I2" s="88">
        <v>1915</v>
      </c>
      <c r="K2" s="81" t="s">
        <v>61</v>
      </c>
      <c r="L2" s="81" t="s">
        <v>62</v>
      </c>
      <c r="M2" s="82">
        <v>1814</v>
      </c>
      <c r="N2" s="82">
        <v>1592</v>
      </c>
      <c r="O2" s="82">
        <v>1848</v>
      </c>
      <c r="P2" s="82">
        <v>1809</v>
      </c>
      <c r="Q2" s="82">
        <v>1945</v>
      </c>
      <c r="R2" s="82">
        <v>1915</v>
      </c>
      <c r="T2" s="9">
        <f>MAX(D2:I2)*$V$2+1</f>
        <v>2308.85</v>
      </c>
      <c r="V2" s="274">
        <v>1.01</v>
      </c>
      <c r="W2" s="275"/>
    </row>
    <row r="3" spans="2:23" ht="15" thickBot="1" x14ac:dyDescent="0.35">
      <c r="B3" s="87" t="s">
        <v>63</v>
      </c>
      <c r="C3" s="87" t="s">
        <v>64</v>
      </c>
      <c r="D3" s="88">
        <v>1466</v>
      </c>
      <c r="E3" s="88">
        <v>2482</v>
      </c>
      <c r="F3" s="88">
        <v>2784</v>
      </c>
      <c r="G3" s="88">
        <v>3194</v>
      </c>
      <c r="H3" s="88">
        <v>4114</v>
      </c>
      <c r="I3" s="88">
        <v>3166</v>
      </c>
      <c r="K3" s="81" t="s">
        <v>63</v>
      </c>
      <c r="L3" s="81" t="s">
        <v>64</v>
      </c>
      <c r="M3" s="82">
        <v>1214</v>
      </c>
      <c r="N3" s="82">
        <v>2299</v>
      </c>
      <c r="O3" s="82">
        <v>2447</v>
      </c>
      <c r="P3" s="82">
        <v>2800</v>
      </c>
      <c r="Q3" s="82">
        <v>3789</v>
      </c>
      <c r="R3" s="82">
        <v>3166</v>
      </c>
      <c r="T3" s="9">
        <f t="shared" ref="T3:T18" si="0">MAX(D3:I3)*$V$2+1</f>
        <v>4156.1400000000003</v>
      </c>
      <c r="V3" s="276"/>
      <c r="W3" s="277"/>
    </row>
    <row r="4" spans="2:23" ht="15" thickTop="1" x14ac:dyDescent="0.3">
      <c r="B4" s="87" t="s">
        <v>65</v>
      </c>
      <c r="C4" s="87" t="s">
        <v>66</v>
      </c>
      <c r="D4" s="88">
        <v>1269</v>
      </c>
      <c r="E4" s="88">
        <v>3059</v>
      </c>
      <c r="F4" s="88">
        <v>3404</v>
      </c>
      <c r="G4" s="88">
        <v>3477</v>
      </c>
      <c r="H4" s="88">
        <v>4079</v>
      </c>
      <c r="I4" s="88">
        <v>2429</v>
      </c>
      <c r="K4" s="81" t="s">
        <v>65</v>
      </c>
      <c r="L4" s="81" t="s">
        <v>66</v>
      </c>
      <c r="M4" s="82">
        <v>1190</v>
      </c>
      <c r="N4" s="82">
        <v>2864</v>
      </c>
      <c r="O4" s="82">
        <v>3280</v>
      </c>
      <c r="P4" s="82">
        <v>2866</v>
      </c>
      <c r="Q4" s="82">
        <v>3235</v>
      </c>
      <c r="R4" s="82">
        <v>2429</v>
      </c>
      <c r="T4" s="9">
        <f t="shared" si="0"/>
        <v>4120.79</v>
      </c>
    </row>
    <row r="5" spans="2:23" x14ac:dyDescent="0.3">
      <c r="B5" s="87" t="s">
        <v>67</v>
      </c>
      <c r="C5" s="87" t="s">
        <v>68</v>
      </c>
      <c r="D5" s="88">
        <v>2999</v>
      </c>
      <c r="E5" s="88">
        <v>4952</v>
      </c>
      <c r="F5" s="88">
        <v>1815</v>
      </c>
      <c r="G5" s="88">
        <v>3345</v>
      </c>
      <c r="H5" s="88">
        <v>3108</v>
      </c>
      <c r="I5" s="88">
        <v>2852</v>
      </c>
      <c r="K5" s="81" t="s">
        <v>67</v>
      </c>
      <c r="L5" s="81" t="s">
        <v>68</v>
      </c>
      <c r="M5" s="82">
        <v>2674</v>
      </c>
      <c r="N5" s="82">
        <v>4807</v>
      </c>
      <c r="O5" s="82">
        <v>1751</v>
      </c>
      <c r="P5" s="82">
        <v>3067</v>
      </c>
      <c r="Q5" s="82">
        <v>2936</v>
      </c>
      <c r="R5" s="82">
        <v>2852</v>
      </c>
      <c r="T5" s="9">
        <f t="shared" si="0"/>
        <v>5002.5200000000004</v>
      </c>
    </row>
    <row r="6" spans="2:23" x14ac:dyDescent="0.3">
      <c r="B6" s="87" t="s">
        <v>69</v>
      </c>
      <c r="C6" s="87" t="s">
        <v>70</v>
      </c>
      <c r="D6" s="88">
        <v>5742</v>
      </c>
      <c r="E6" s="88">
        <v>6543</v>
      </c>
      <c r="F6" s="88">
        <v>8291</v>
      </c>
      <c r="G6" s="88">
        <v>9511</v>
      </c>
      <c r="H6" s="88">
        <v>8745</v>
      </c>
      <c r="I6" s="88">
        <v>6126</v>
      </c>
      <c r="K6" s="81" t="s">
        <v>69</v>
      </c>
      <c r="L6" s="81" t="s">
        <v>70</v>
      </c>
      <c r="M6" s="82">
        <v>4439</v>
      </c>
      <c r="N6" s="82">
        <v>5559</v>
      </c>
      <c r="O6" s="82">
        <v>6793</v>
      </c>
      <c r="P6" s="82">
        <v>8128</v>
      </c>
      <c r="Q6" s="82">
        <v>7016</v>
      </c>
      <c r="R6" s="82">
        <v>6126</v>
      </c>
      <c r="T6" s="9">
        <f t="shared" si="0"/>
        <v>9607.11</v>
      </c>
    </row>
    <row r="7" spans="2:23" x14ac:dyDescent="0.3">
      <c r="B7" s="87" t="s">
        <v>71</v>
      </c>
      <c r="C7" s="87" t="s">
        <v>72</v>
      </c>
      <c r="D7" s="88">
        <v>746</v>
      </c>
      <c r="E7" s="88">
        <v>1220</v>
      </c>
      <c r="F7" s="88">
        <v>1402</v>
      </c>
      <c r="G7" s="88">
        <v>1591</v>
      </c>
      <c r="H7" s="88">
        <v>1660</v>
      </c>
      <c r="I7" s="88">
        <v>2841</v>
      </c>
      <c r="K7" s="81" t="s">
        <v>71</v>
      </c>
      <c r="L7" s="81" t="s">
        <v>72</v>
      </c>
      <c r="M7" s="82">
        <v>606</v>
      </c>
      <c r="N7" s="82">
        <v>1097</v>
      </c>
      <c r="O7" s="82">
        <v>1326</v>
      </c>
      <c r="P7" s="82">
        <v>1526</v>
      </c>
      <c r="Q7" s="82">
        <v>1468</v>
      </c>
      <c r="R7" s="82">
        <v>2841</v>
      </c>
      <c r="T7" s="9">
        <f t="shared" si="0"/>
        <v>2870.41</v>
      </c>
    </row>
    <row r="8" spans="2:23" x14ac:dyDescent="0.3">
      <c r="B8" s="87" t="s">
        <v>73</v>
      </c>
      <c r="C8" s="87" t="s">
        <v>74</v>
      </c>
      <c r="D8" s="88">
        <v>630</v>
      </c>
      <c r="E8" s="88">
        <v>1031</v>
      </c>
      <c r="F8" s="88">
        <v>668</v>
      </c>
      <c r="G8" s="88">
        <v>1222</v>
      </c>
      <c r="H8" s="88">
        <v>1767</v>
      </c>
      <c r="I8" s="88">
        <v>801</v>
      </c>
      <c r="K8" s="81" t="s">
        <v>73</v>
      </c>
      <c r="L8" s="81" t="s">
        <v>74</v>
      </c>
      <c r="M8" s="82">
        <v>562</v>
      </c>
      <c r="N8" s="82">
        <v>909</v>
      </c>
      <c r="O8" s="82">
        <v>650</v>
      </c>
      <c r="P8" s="82">
        <v>989</v>
      </c>
      <c r="Q8" s="82">
        <v>1727</v>
      </c>
      <c r="R8" s="82">
        <v>801</v>
      </c>
      <c r="T8" s="9">
        <f t="shared" si="0"/>
        <v>1785.67</v>
      </c>
    </row>
    <row r="9" spans="2:23" x14ac:dyDescent="0.3">
      <c r="B9" s="87" t="s">
        <v>75</v>
      </c>
      <c r="C9" s="87" t="s">
        <v>76</v>
      </c>
      <c r="D9" s="88">
        <v>412</v>
      </c>
      <c r="E9" s="88">
        <v>1043</v>
      </c>
      <c r="F9" s="88">
        <v>998</v>
      </c>
      <c r="G9" s="88">
        <v>1612</v>
      </c>
      <c r="H9" s="88">
        <v>1238</v>
      </c>
      <c r="I9" s="88">
        <v>650</v>
      </c>
      <c r="K9" s="81" t="s">
        <v>75</v>
      </c>
      <c r="L9" s="81" t="s">
        <v>76</v>
      </c>
      <c r="M9" s="82">
        <v>345</v>
      </c>
      <c r="N9" s="82">
        <v>970</v>
      </c>
      <c r="O9" s="82">
        <v>970</v>
      </c>
      <c r="P9" s="82">
        <v>1252</v>
      </c>
      <c r="Q9" s="82">
        <v>1230</v>
      </c>
      <c r="R9" s="82">
        <v>650</v>
      </c>
      <c r="T9" s="9">
        <f t="shared" si="0"/>
        <v>1629.1200000000001</v>
      </c>
    </row>
    <row r="10" spans="2:23" x14ac:dyDescent="0.3">
      <c r="B10" s="87" t="s">
        <v>77</v>
      </c>
      <c r="C10" s="87" t="s">
        <v>78</v>
      </c>
      <c r="D10" s="88">
        <v>273</v>
      </c>
      <c r="E10" s="88">
        <v>511</v>
      </c>
      <c r="F10" s="88">
        <v>732</v>
      </c>
      <c r="G10" s="88">
        <v>864</v>
      </c>
      <c r="H10" s="88">
        <v>1094</v>
      </c>
      <c r="I10" s="88">
        <v>1160</v>
      </c>
      <c r="K10" s="81" t="s">
        <v>77</v>
      </c>
      <c r="L10" s="81" t="s">
        <v>78</v>
      </c>
      <c r="M10" s="82">
        <v>240</v>
      </c>
      <c r="N10" s="82">
        <v>488</v>
      </c>
      <c r="O10" s="82">
        <v>702</v>
      </c>
      <c r="P10" s="82">
        <v>685</v>
      </c>
      <c r="Q10" s="82">
        <v>1081</v>
      </c>
      <c r="R10" s="82">
        <v>1160</v>
      </c>
      <c r="T10" s="9">
        <f t="shared" si="0"/>
        <v>1172.5999999999999</v>
      </c>
    </row>
    <row r="11" spans="2:23" x14ac:dyDescent="0.3">
      <c r="B11" s="87" t="s">
        <v>79</v>
      </c>
      <c r="C11" s="87" t="s">
        <v>80</v>
      </c>
      <c r="D11" s="88">
        <v>505</v>
      </c>
      <c r="E11" s="88">
        <v>679</v>
      </c>
      <c r="F11" s="88">
        <v>962</v>
      </c>
      <c r="G11" s="88">
        <v>1687</v>
      </c>
      <c r="H11" s="88">
        <v>2049</v>
      </c>
      <c r="I11" s="88">
        <v>685</v>
      </c>
      <c r="K11" s="81" t="s">
        <v>79</v>
      </c>
      <c r="L11" s="81" t="s">
        <v>80</v>
      </c>
      <c r="M11" s="82">
        <v>442</v>
      </c>
      <c r="N11" s="82">
        <v>623</v>
      </c>
      <c r="O11" s="82">
        <v>921</v>
      </c>
      <c r="P11" s="82">
        <v>1590</v>
      </c>
      <c r="Q11" s="82">
        <v>2024</v>
      </c>
      <c r="R11" s="82">
        <v>685</v>
      </c>
      <c r="T11" s="9">
        <f t="shared" si="0"/>
        <v>2070.4900000000002</v>
      </c>
    </row>
    <row r="12" spans="2:23" x14ac:dyDescent="0.3">
      <c r="B12" s="87" t="s">
        <v>81</v>
      </c>
      <c r="C12" s="87" t="s">
        <v>82</v>
      </c>
      <c r="D12" s="88">
        <v>874</v>
      </c>
      <c r="E12" s="88">
        <v>1068</v>
      </c>
      <c r="F12" s="88">
        <v>1578</v>
      </c>
      <c r="G12" s="88">
        <v>733</v>
      </c>
      <c r="H12" s="88">
        <v>1329</v>
      </c>
      <c r="I12" s="88">
        <v>609</v>
      </c>
      <c r="K12" s="81" t="s">
        <v>81</v>
      </c>
      <c r="L12" s="81" t="s">
        <v>82</v>
      </c>
      <c r="M12" s="82">
        <v>794</v>
      </c>
      <c r="N12" s="82">
        <v>1038</v>
      </c>
      <c r="O12" s="82">
        <v>1498</v>
      </c>
      <c r="P12" s="82">
        <v>680</v>
      </c>
      <c r="Q12" s="82">
        <v>1310</v>
      </c>
      <c r="R12" s="82">
        <v>609</v>
      </c>
      <c r="T12" s="9">
        <f t="shared" si="0"/>
        <v>1594.78</v>
      </c>
    </row>
    <row r="13" spans="2:23" x14ac:dyDescent="0.3">
      <c r="B13" s="87" t="s">
        <v>83</v>
      </c>
      <c r="C13" s="87" t="s">
        <v>84</v>
      </c>
      <c r="D13" s="88">
        <v>346</v>
      </c>
      <c r="E13" s="88">
        <v>479</v>
      </c>
      <c r="F13" s="88">
        <v>2562</v>
      </c>
      <c r="G13" s="88">
        <v>3571</v>
      </c>
      <c r="H13" s="88">
        <v>2486</v>
      </c>
      <c r="I13" s="88">
        <v>2077</v>
      </c>
      <c r="K13" s="81" t="s">
        <v>83</v>
      </c>
      <c r="L13" s="81" t="s">
        <v>84</v>
      </c>
      <c r="M13" s="82">
        <v>202</v>
      </c>
      <c r="N13" s="82">
        <v>392</v>
      </c>
      <c r="O13" s="82">
        <v>2409</v>
      </c>
      <c r="P13" s="82">
        <v>3485</v>
      </c>
      <c r="Q13" s="82">
        <v>2403</v>
      </c>
      <c r="R13" s="82">
        <v>2077</v>
      </c>
      <c r="T13" s="9">
        <f t="shared" si="0"/>
        <v>3607.71</v>
      </c>
    </row>
    <row r="14" spans="2:23" x14ac:dyDescent="0.3">
      <c r="B14" s="87" t="s">
        <v>85</v>
      </c>
      <c r="C14" s="87" t="s">
        <v>86</v>
      </c>
      <c r="D14" s="88">
        <v>403</v>
      </c>
      <c r="E14" s="88">
        <v>770</v>
      </c>
      <c r="F14" s="88">
        <v>871</v>
      </c>
      <c r="G14" s="88">
        <v>872</v>
      </c>
      <c r="H14" s="88">
        <v>1070</v>
      </c>
      <c r="I14" s="88">
        <v>851</v>
      </c>
      <c r="K14" s="81" t="s">
        <v>85</v>
      </c>
      <c r="L14" s="81" t="s">
        <v>86</v>
      </c>
      <c r="M14" s="82">
        <v>323</v>
      </c>
      <c r="N14" s="82">
        <v>611</v>
      </c>
      <c r="O14" s="82">
        <v>743</v>
      </c>
      <c r="P14" s="82">
        <v>734</v>
      </c>
      <c r="Q14" s="82">
        <v>770</v>
      </c>
      <c r="R14" s="82">
        <v>851</v>
      </c>
      <c r="T14" s="9">
        <f t="shared" si="0"/>
        <v>1081.7</v>
      </c>
    </row>
    <row r="15" spans="2:23" x14ac:dyDescent="0.3">
      <c r="B15" s="87" t="s">
        <v>87</v>
      </c>
      <c r="C15" s="87" t="s">
        <v>88</v>
      </c>
      <c r="D15" s="88">
        <v>551</v>
      </c>
      <c r="E15" s="88">
        <v>732</v>
      </c>
      <c r="F15" s="88">
        <v>1056</v>
      </c>
      <c r="G15" s="88">
        <v>1260</v>
      </c>
      <c r="H15" s="88">
        <v>1416</v>
      </c>
      <c r="I15" s="88">
        <v>678</v>
      </c>
      <c r="K15" s="81" t="s">
        <v>87</v>
      </c>
      <c r="L15" s="81" t="s">
        <v>88</v>
      </c>
      <c r="M15" s="82">
        <v>504</v>
      </c>
      <c r="N15" s="82">
        <v>656</v>
      </c>
      <c r="O15" s="82">
        <v>1018</v>
      </c>
      <c r="P15" s="82">
        <v>1155</v>
      </c>
      <c r="Q15" s="82">
        <v>1338</v>
      </c>
      <c r="R15" s="82">
        <v>678</v>
      </c>
      <c r="T15" s="9">
        <f t="shared" si="0"/>
        <v>1431.16</v>
      </c>
    </row>
    <row r="16" spans="2:23" x14ac:dyDescent="0.3">
      <c r="B16" s="87" t="s">
        <v>89</v>
      </c>
      <c r="C16" s="87" t="s">
        <v>90</v>
      </c>
      <c r="D16" s="88">
        <v>38</v>
      </c>
      <c r="E16" s="88">
        <v>178</v>
      </c>
      <c r="F16" s="88">
        <v>491</v>
      </c>
      <c r="G16" s="88">
        <v>375</v>
      </c>
      <c r="H16" s="88">
        <v>488</v>
      </c>
      <c r="I16" s="88">
        <v>286</v>
      </c>
      <c r="K16" s="81" t="s">
        <v>89</v>
      </c>
      <c r="L16" s="81" t="s">
        <v>90</v>
      </c>
      <c r="M16" s="82">
        <v>14</v>
      </c>
      <c r="N16" s="82">
        <v>92</v>
      </c>
      <c r="O16" s="82">
        <v>369</v>
      </c>
      <c r="P16" s="82">
        <v>276</v>
      </c>
      <c r="Q16" s="82">
        <v>388</v>
      </c>
      <c r="R16" s="82">
        <v>286</v>
      </c>
      <c r="T16" s="9">
        <f t="shared" si="0"/>
        <v>496.91</v>
      </c>
    </row>
    <row r="17" spans="2:20" x14ac:dyDescent="0.3">
      <c r="B17" s="87" t="s">
        <v>91</v>
      </c>
      <c r="C17" s="87" t="s">
        <v>92</v>
      </c>
      <c r="D17" s="88">
        <v>141</v>
      </c>
      <c r="E17" s="88">
        <v>570</v>
      </c>
      <c r="F17" s="88">
        <v>1550</v>
      </c>
      <c r="G17" s="88">
        <v>1384</v>
      </c>
      <c r="H17" s="88">
        <v>327</v>
      </c>
      <c r="I17" s="88">
        <v>51</v>
      </c>
      <c r="K17" s="81" t="s">
        <v>91</v>
      </c>
      <c r="L17" s="81" t="s">
        <v>92</v>
      </c>
      <c r="M17" s="82">
        <v>118</v>
      </c>
      <c r="N17" s="82">
        <v>434</v>
      </c>
      <c r="O17" s="82">
        <v>1440</v>
      </c>
      <c r="P17" s="82">
        <v>1059</v>
      </c>
      <c r="Q17" s="82">
        <v>311</v>
      </c>
      <c r="R17" s="82">
        <v>51</v>
      </c>
      <c r="T17" s="9">
        <f t="shared" si="0"/>
        <v>1566.5</v>
      </c>
    </row>
    <row r="18" spans="2:20" x14ac:dyDescent="0.3">
      <c r="B18" s="87"/>
      <c r="C18" s="87"/>
      <c r="D18" s="88">
        <v>18439</v>
      </c>
      <c r="E18" s="88">
        <v>27237</v>
      </c>
      <c r="F18" s="88">
        <v>31173</v>
      </c>
      <c r="G18" s="88">
        <v>36709</v>
      </c>
      <c r="H18" s="88">
        <v>37255</v>
      </c>
      <c r="I18" s="88">
        <v>27177</v>
      </c>
      <c r="K18" s="81"/>
      <c r="L18" s="81"/>
      <c r="M18" s="82">
        <v>15481</v>
      </c>
      <c r="N18" s="82">
        <v>24431</v>
      </c>
      <c r="O18" s="82">
        <v>28165</v>
      </c>
      <c r="P18" s="82">
        <v>32101</v>
      </c>
      <c r="Q18" s="82">
        <v>32971</v>
      </c>
      <c r="R18" s="82">
        <v>27177</v>
      </c>
      <c r="T18" s="9">
        <f t="shared" si="0"/>
        <v>37628.550000000003</v>
      </c>
    </row>
    <row r="20" spans="2:20" x14ac:dyDescent="0.3"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2" spans="2:20" x14ac:dyDescent="0.3">
      <c r="B22" s="110"/>
    </row>
  </sheetData>
  <sheetProtection sheet="1" objects="1" scenarios="1"/>
  <mergeCells count="1">
    <mergeCell ref="V2:W3"/>
  </mergeCells>
  <pageMargins left="0.7" right="0.7" top="0.75" bottom="0.75" header="0.3" footer="0.3"/>
  <pageSetup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/>
  <dimension ref="B1:W22"/>
  <sheetViews>
    <sheetView zoomScale="75" zoomScaleNormal="75" workbookViewId="0">
      <selection activeCell="X25" sqref="X25"/>
    </sheetView>
  </sheetViews>
  <sheetFormatPr defaultRowHeight="14.4" x14ac:dyDescent="0.3"/>
  <cols>
    <col min="2" max="2" width="8.88671875" style="86"/>
    <col min="3" max="3" width="25.33203125" style="86" customWidth="1"/>
    <col min="4" max="11" width="8.88671875" style="86"/>
    <col min="12" max="12" width="25.33203125" style="86" customWidth="1"/>
    <col min="13" max="18" width="8.88671875" style="86"/>
  </cols>
  <sheetData>
    <row r="1" spans="2:23" ht="15" thickBot="1" x14ac:dyDescent="0.35">
      <c r="B1" s="85" t="s">
        <v>59</v>
      </c>
      <c r="C1" s="85" t="s">
        <v>60</v>
      </c>
      <c r="D1" s="85">
        <v>2021</v>
      </c>
      <c r="E1" s="85">
        <v>2022</v>
      </c>
      <c r="F1" s="85">
        <v>2023</v>
      </c>
      <c r="G1" s="85">
        <v>2024</v>
      </c>
      <c r="H1" s="85">
        <v>2025</v>
      </c>
      <c r="I1" s="85">
        <v>2026</v>
      </c>
      <c r="K1" s="80" t="s">
        <v>59</v>
      </c>
      <c r="L1" s="80" t="s">
        <v>60</v>
      </c>
      <c r="M1" s="80">
        <v>2021</v>
      </c>
      <c r="N1" s="80">
        <v>2022</v>
      </c>
      <c r="O1" s="80">
        <v>2023</v>
      </c>
      <c r="P1" s="80">
        <v>2024</v>
      </c>
      <c r="Q1" s="80">
        <v>2025</v>
      </c>
      <c r="R1" s="80">
        <v>2026</v>
      </c>
    </row>
    <row r="2" spans="2:23" ht="15" thickTop="1" x14ac:dyDescent="0.3">
      <c r="B2" s="87" t="s">
        <v>61</v>
      </c>
      <c r="C2" s="87" t="s">
        <v>62</v>
      </c>
      <c r="D2" s="88">
        <v>962.56000000000006</v>
      </c>
      <c r="E2" s="88">
        <v>1094.57</v>
      </c>
      <c r="F2" s="88">
        <v>1129.8600000000001</v>
      </c>
      <c r="G2" s="88">
        <v>1046.9699999999998</v>
      </c>
      <c r="H2" s="88">
        <v>1301.6600000000001</v>
      </c>
      <c r="I2" s="88">
        <v>797.14</v>
      </c>
      <c r="K2" s="81" t="s">
        <v>61</v>
      </c>
      <c r="L2" s="81" t="s">
        <v>62</v>
      </c>
      <c r="M2" s="82">
        <v>774.22</v>
      </c>
      <c r="N2" s="82">
        <v>892.56999999999994</v>
      </c>
      <c r="O2" s="82">
        <v>965.76</v>
      </c>
      <c r="P2" s="82">
        <v>972.87</v>
      </c>
      <c r="Q2" s="82">
        <v>1061.3800000000001</v>
      </c>
      <c r="R2" s="82">
        <v>797.14</v>
      </c>
      <c r="T2" s="9">
        <f>MAX(D2:I2)*$V$2+1</f>
        <v>1315.6766</v>
      </c>
      <c r="V2" s="274">
        <v>1.01</v>
      </c>
      <c r="W2" s="275"/>
    </row>
    <row r="3" spans="2:23" ht="15" thickBot="1" x14ac:dyDescent="0.35">
      <c r="B3" s="87" t="s">
        <v>63</v>
      </c>
      <c r="C3" s="87" t="s">
        <v>64</v>
      </c>
      <c r="D3" s="88">
        <v>2512.6799999999998</v>
      </c>
      <c r="E3" s="88">
        <v>2536.1799999999998</v>
      </c>
      <c r="F3" s="88">
        <v>2686.2500000000005</v>
      </c>
      <c r="G3" s="88">
        <v>2501.5000000000005</v>
      </c>
      <c r="H3" s="88">
        <v>2413.3699999999994</v>
      </c>
      <c r="I3" s="88">
        <v>1786.3400000000001</v>
      </c>
      <c r="K3" s="81" t="s">
        <v>63</v>
      </c>
      <c r="L3" s="81" t="s">
        <v>64</v>
      </c>
      <c r="M3" s="82">
        <v>1982.7899999999995</v>
      </c>
      <c r="N3" s="82">
        <v>2059.04</v>
      </c>
      <c r="O3" s="82">
        <v>2282.09</v>
      </c>
      <c r="P3" s="82">
        <v>2116.79</v>
      </c>
      <c r="Q3" s="82">
        <v>1965.56</v>
      </c>
      <c r="R3" s="82">
        <v>1786.3400000000001</v>
      </c>
      <c r="T3" s="9">
        <f t="shared" ref="T3:T18" si="0">MAX(D3:I3)*$V$2+1</f>
        <v>2714.1125000000006</v>
      </c>
      <c r="V3" s="276"/>
      <c r="W3" s="277"/>
    </row>
    <row r="4" spans="2:23" ht="15" thickTop="1" x14ac:dyDescent="0.3">
      <c r="B4" s="87" t="s">
        <v>65</v>
      </c>
      <c r="C4" s="87" t="s">
        <v>66</v>
      </c>
      <c r="D4" s="88">
        <v>1310.18</v>
      </c>
      <c r="E4" s="88">
        <v>1226.52</v>
      </c>
      <c r="F4" s="88">
        <v>1365.48</v>
      </c>
      <c r="G4" s="88">
        <v>1524.4099999999999</v>
      </c>
      <c r="H4" s="88">
        <v>2001.1400000000003</v>
      </c>
      <c r="I4" s="88">
        <v>1356.6100000000001</v>
      </c>
      <c r="K4" s="81" t="s">
        <v>65</v>
      </c>
      <c r="L4" s="81" t="s">
        <v>66</v>
      </c>
      <c r="M4" s="82">
        <v>1184.93</v>
      </c>
      <c r="N4" s="82">
        <v>1034.51</v>
      </c>
      <c r="O4" s="82">
        <v>1217.23</v>
      </c>
      <c r="P4" s="82">
        <v>1283.33</v>
      </c>
      <c r="Q4" s="82">
        <v>1708.56</v>
      </c>
      <c r="R4" s="82">
        <v>1356.6100000000001</v>
      </c>
      <c r="T4" s="9">
        <f t="shared" si="0"/>
        <v>2022.1514000000004</v>
      </c>
    </row>
    <row r="5" spans="2:23" x14ac:dyDescent="0.3">
      <c r="B5" s="87" t="s">
        <v>67</v>
      </c>
      <c r="C5" s="87" t="s">
        <v>68</v>
      </c>
      <c r="D5" s="88">
        <v>1914.11</v>
      </c>
      <c r="E5" s="88">
        <v>1920.31</v>
      </c>
      <c r="F5" s="88">
        <v>2099.6899999999996</v>
      </c>
      <c r="G5" s="88">
        <v>1857.56</v>
      </c>
      <c r="H5" s="88">
        <v>2262.37</v>
      </c>
      <c r="I5" s="88">
        <v>1127.6100000000001</v>
      </c>
      <c r="K5" s="81" t="s">
        <v>67</v>
      </c>
      <c r="L5" s="81" t="s">
        <v>68</v>
      </c>
      <c r="M5" s="82">
        <v>1667.16</v>
      </c>
      <c r="N5" s="82">
        <v>1695.26</v>
      </c>
      <c r="O5" s="82">
        <v>1855.14</v>
      </c>
      <c r="P5" s="82">
        <v>1689.3799999999999</v>
      </c>
      <c r="Q5" s="82">
        <v>1968.69</v>
      </c>
      <c r="R5" s="82">
        <v>1127.6100000000001</v>
      </c>
      <c r="T5" s="9">
        <f t="shared" si="0"/>
        <v>2285.9937</v>
      </c>
    </row>
    <row r="6" spans="2:23" x14ac:dyDescent="0.3">
      <c r="B6" s="87" t="s">
        <v>69</v>
      </c>
      <c r="C6" s="87" t="s">
        <v>70</v>
      </c>
      <c r="D6" s="88">
        <v>3859.3399999999997</v>
      </c>
      <c r="E6" s="88">
        <v>3469.4400000000005</v>
      </c>
      <c r="F6" s="88">
        <v>3906.7800000000007</v>
      </c>
      <c r="G6" s="88">
        <v>3915.34</v>
      </c>
      <c r="H6" s="88">
        <v>3722.08</v>
      </c>
      <c r="I6" s="88">
        <v>2817.54</v>
      </c>
      <c r="K6" s="81" t="s">
        <v>69</v>
      </c>
      <c r="L6" s="81" t="s">
        <v>70</v>
      </c>
      <c r="M6" s="82">
        <v>3167.82</v>
      </c>
      <c r="N6" s="82">
        <v>2875.8000000000006</v>
      </c>
      <c r="O6" s="82">
        <v>3138.9600000000005</v>
      </c>
      <c r="P6" s="82">
        <v>3378.6299999999997</v>
      </c>
      <c r="Q6" s="82">
        <v>3079.9500000000007</v>
      </c>
      <c r="R6" s="82">
        <v>2817.54</v>
      </c>
      <c r="T6" s="9">
        <f t="shared" si="0"/>
        <v>3955.4934000000003</v>
      </c>
    </row>
    <row r="7" spans="2:23" x14ac:dyDescent="0.3">
      <c r="B7" s="87" t="s">
        <v>71</v>
      </c>
      <c r="C7" s="87" t="s">
        <v>72</v>
      </c>
      <c r="D7" s="88">
        <v>1104.1600000000001</v>
      </c>
      <c r="E7" s="88">
        <v>1121.97</v>
      </c>
      <c r="F7" s="88">
        <v>1311.3200000000008</v>
      </c>
      <c r="G7" s="88">
        <v>1000.09</v>
      </c>
      <c r="H7" s="88">
        <v>945.45999999999992</v>
      </c>
      <c r="I7" s="88">
        <v>571.94000000000005</v>
      </c>
      <c r="K7" s="81" t="s">
        <v>71</v>
      </c>
      <c r="L7" s="81" t="s">
        <v>72</v>
      </c>
      <c r="M7" s="82">
        <v>1004.24</v>
      </c>
      <c r="N7" s="82">
        <v>977.79</v>
      </c>
      <c r="O7" s="82">
        <v>1041.7700000000004</v>
      </c>
      <c r="P7" s="82">
        <v>871.09</v>
      </c>
      <c r="Q7" s="82">
        <v>865.81</v>
      </c>
      <c r="R7" s="82">
        <v>571.94000000000005</v>
      </c>
      <c r="T7" s="9">
        <f t="shared" si="0"/>
        <v>1325.4332000000009</v>
      </c>
    </row>
    <row r="8" spans="2:23" x14ac:dyDescent="0.3">
      <c r="B8" s="87" t="s">
        <v>73</v>
      </c>
      <c r="C8" s="87" t="s">
        <v>74</v>
      </c>
      <c r="D8" s="88">
        <v>806.65000000000009</v>
      </c>
      <c r="E8" s="88">
        <v>1050.02</v>
      </c>
      <c r="F8" s="88">
        <v>929.9</v>
      </c>
      <c r="G8" s="88">
        <v>1028.6399999999999</v>
      </c>
      <c r="H8" s="88">
        <v>1103.74</v>
      </c>
      <c r="I8" s="88">
        <v>602.08000000000004</v>
      </c>
      <c r="K8" s="81" t="s">
        <v>73</v>
      </c>
      <c r="L8" s="81" t="s">
        <v>74</v>
      </c>
      <c r="M8" s="82">
        <v>708.5100000000001</v>
      </c>
      <c r="N8" s="82">
        <v>976.52</v>
      </c>
      <c r="O8" s="82">
        <v>784.67</v>
      </c>
      <c r="P8" s="82">
        <v>874.83999999999992</v>
      </c>
      <c r="Q8" s="82">
        <v>937.16</v>
      </c>
      <c r="R8" s="82">
        <v>602.08000000000004</v>
      </c>
      <c r="T8" s="9">
        <f t="shared" si="0"/>
        <v>1115.7773999999999</v>
      </c>
    </row>
    <row r="9" spans="2:23" x14ac:dyDescent="0.3">
      <c r="B9" s="87" t="s">
        <v>75</v>
      </c>
      <c r="C9" s="87" t="s">
        <v>76</v>
      </c>
      <c r="D9" s="88">
        <v>1108.1800000000003</v>
      </c>
      <c r="E9" s="88">
        <v>1071.97</v>
      </c>
      <c r="F9" s="88">
        <v>1139.69</v>
      </c>
      <c r="G9" s="88">
        <v>1147.69</v>
      </c>
      <c r="H9" s="88">
        <v>1147.2499999999998</v>
      </c>
      <c r="I9" s="88">
        <v>780.30000000000007</v>
      </c>
      <c r="K9" s="81" t="s">
        <v>75</v>
      </c>
      <c r="L9" s="81" t="s">
        <v>76</v>
      </c>
      <c r="M9" s="82">
        <v>808.43000000000006</v>
      </c>
      <c r="N9" s="82">
        <v>1010.5199999999999</v>
      </c>
      <c r="O9" s="82">
        <v>983.31</v>
      </c>
      <c r="P9" s="82">
        <v>941.56000000000017</v>
      </c>
      <c r="Q9" s="82">
        <v>986.67000000000007</v>
      </c>
      <c r="R9" s="82">
        <v>780.30000000000007</v>
      </c>
      <c r="T9" s="9">
        <f t="shared" si="0"/>
        <v>1160.1669000000002</v>
      </c>
    </row>
    <row r="10" spans="2:23" x14ac:dyDescent="0.3">
      <c r="B10" s="87" t="s">
        <v>77</v>
      </c>
      <c r="C10" s="87" t="s">
        <v>78</v>
      </c>
      <c r="D10" s="88">
        <v>949.2299999999999</v>
      </c>
      <c r="E10" s="88">
        <v>763.29000000000008</v>
      </c>
      <c r="F10" s="88">
        <v>707.42000000000007</v>
      </c>
      <c r="G10" s="88">
        <v>1186.0900000000001</v>
      </c>
      <c r="H10" s="88">
        <v>990.21</v>
      </c>
      <c r="I10" s="88">
        <v>657.42000000000007</v>
      </c>
      <c r="K10" s="81" t="s">
        <v>77</v>
      </c>
      <c r="L10" s="81" t="s">
        <v>78</v>
      </c>
      <c r="M10" s="82">
        <v>873.2299999999999</v>
      </c>
      <c r="N10" s="82">
        <v>671.89</v>
      </c>
      <c r="O10" s="82">
        <v>648.87</v>
      </c>
      <c r="P10" s="82">
        <v>967.54000000000008</v>
      </c>
      <c r="Q10" s="82">
        <v>823.91000000000008</v>
      </c>
      <c r="R10" s="82">
        <v>657.42000000000007</v>
      </c>
      <c r="T10" s="9">
        <f t="shared" si="0"/>
        <v>1198.9509</v>
      </c>
    </row>
    <row r="11" spans="2:23" x14ac:dyDescent="0.3">
      <c r="B11" s="87" t="s">
        <v>79</v>
      </c>
      <c r="C11" s="87" t="s">
        <v>80</v>
      </c>
      <c r="D11" s="88">
        <v>598.79</v>
      </c>
      <c r="E11" s="88">
        <v>401.26</v>
      </c>
      <c r="F11" s="88">
        <v>352.99</v>
      </c>
      <c r="G11" s="88">
        <v>298.95000000000005</v>
      </c>
      <c r="H11" s="88">
        <v>382.82000000000005</v>
      </c>
      <c r="I11" s="88">
        <v>378.03</v>
      </c>
      <c r="K11" s="81" t="s">
        <v>79</v>
      </c>
      <c r="L11" s="81" t="s">
        <v>80</v>
      </c>
      <c r="M11" s="82">
        <v>508.29</v>
      </c>
      <c r="N11" s="82">
        <v>371.26000000000005</v>
      </c>
      <c r="O11" s="82">
        <v>333.04</v>
      </c>
      <c r="P11" s="82">
        <v>281.45000000000005</v>
      </c>
      <c r="Q11" s="82">
        <v>367.52000000000004</v>
      </c>
      <c r="R11" s="82">
        <v>378.03</v>
      </c>
      <c r="T11" s="9">
        <f t="shared" si="0"/>
        <v>605.77789999999993</v>
      </c>
    </row>
    <row r="12" spans="2:23" x14ac:dyDescent="0.3">
      <c r="B12" s="87" t="s">
        <v>81</v>
      </c>
      <c r="C12" s="87" t="s">
        <v>82</v>
      </c>
      <c r="D12" s="88">
        <v>1701.55</v>
      </c>
      <c r="E12" s="88">
        <v>1008.9199999999998</v>
      </c>
      <c r="F12" s="88">
        <v>1354.1899999999998</v>
      </c>
      <c r="G12" s="88">
        <v>880.68000000000006</v>
      </c>
      <c r="H12" s="88">
        <v>1338.75</v>
      </c>
      <c r="I12" s="88">
        <v>985.94</v>
      </c>
      <c r="K12" s="81" t="s">
        <v>81</v>
      </c>
      <c r="L12" s="81" t="s">
        <v>82</v>
      </c>
      <c r="M12" s="82">
        <v>1417.1</v>
      </c>
      <c r="N12" s="82">
        <v>796.81999999999994</v>
      </c>
      <c r="O12" s="82">
        <v>1184.3399999999999</v>
      </c>
      <c r="P12" s="82">
        <v>775.18000000000006</v>
      </c>
      <c r="Q12" s="82">
        <v>1209.83</v>
      </c>
      <c r="R12" s="82">
        <v>985.94</v>
      </c>
      <c r="T12" s="9">
        <f t="shared" si="0"/>
        <v>1719.5654999999999</v>
      </c>
    </row>
    <row r="13" spans="2:23" x14ac:dyDescent="0.3">
      <c r="B13" s="87" t="s">
        <v>83</v>
      </c>
      <c r="C13" s="87" t="s">
        <v>84</v>
      </c>
      <c r="D13" s="88">
        <v>1047.56</v>
      </c>
      <c r="E13" s="88">
        <v>1172.1599999999999</v>
      </c>
      <c r="F13" s="88">
        <v>1318.3400000000001</v>
      </c>
      <c r="G13" s="88">
        <v>1338.6499999999999</v>
      </c>
      <c r="H13" s="88">
        <v>1253.5500000000002</v>
      </c>
      <c r="I13" s="88">
        <v>894.45999999999992</v>
      </c>
      <c r="K13" s="81" t="s">
        <v>83</v>
      </c>
      <c r="L13" s="81" t="s">
        <v>84</v>
      </c>
      <c r="M13" s="82">
        <v>818.90000000000009</v>
      </c>
      <c r="N13" s="82">
        <v>1026.24</v>
      </c>
      <c r="O13" s="82">
        <v>1105.5400000000002</v>
      </c>
      <c r="P13" s="82">
        <v>1138.77</v>
      </c>
      <c r="Q13" s="82">
        <v>1029.1000000000001</v>
      </c>
      <c r="R13" s="82">
        <v>894.45999999999992</v>
      </c>
      <c r="T13" s="9">
        <f t="shared" si="0"/>
        <v>1353.0364999999999</v>
      </c>
    </row>
    <row r="14" spans="2:23" x14ac:dyDescent="0.3">
      <c r="B14" s="87" t="s">
        <v>85</v>
      </c>
      <c r="C14" s="87" t="s">
        <v>86</v>
      </c>
      <c r="D14" s="88">
        <v>1104.29</v>
      </c>
      <c r="E14" s="88">
        <v>1091.92</v>
      </c>
      <c r="F14" s="88">
        <v>1460.4500000000003</v>
      </c>
      <c r="G14" s="88">
        <v>1598.5399999999997</v>
      </c>
      <c r="H14" s="88">
        <v>1551.9699999999998</v>
      </c>
      <c r="I14" s="88">
        <v>681.17</v>
      </c>
      <c r="K14" s="81" t="s">
        <v>85</v>
      </c>
      <c r="L14" s="81" t="s">
        <v>86</v>
      </c>
      <c r="M14" s="82">
        <v>857.89</v>
      </c>
      <c r="N14" s="82">
        <v>940.92000000000007</v>
      </c>
      <c r="O14" s="82">
        <v>1140.8</v>
      </c>
      <c r="P14" s="82">
        <v>1360.77</v>
      </c>
      <c r="Q14" s="82">
        <v>1399.55</v>
      </c>
      <c r="R14" s="82">
        <v>681.17</v>
      </c>
      <c r="T14" s="9">
        <f t="shared" si="0"/>
        <v>1615.5253999999998</v>
      </c>
    </row>
    <row r="15" spans="2:23" x14ac:dyDescent="0.3">
      <c r="B15" s="87" t="s">
        <v>87</v>
      </c>
      <c r="C15" s="87" t="s">
        <v>88</v>
      </c>
      <c r="D15" s="88">
        <v>1027.57</v>
      </c>
      <c r="E15" s="88">
        <v>1006.72</v>
      </c>
      <c r="F15" s="88">
        <v>975.70999999999992</v>
      </c>
      <c r="G15" s="88">
        <v>984.62000000000012</v>
      </c>
      <c r="H15" s="88">
        <v>948.19999999999993</v>
      </c>
      <c r="I15" s="88">
        <v>652.46</v>
      </c>
      <c r="K15" s="81" t="s">
        <v>87</v>
      </c>
      <c r="L15" s="81" t="s">
        <v>88</v>
      </c>
      <c r="M15" s="82">
        <v>820.56999999999994</v>
      </c>
      <c r="N15" s="82">
        <v>856.77</v>
      </c>
      <c r="O15" s="82">
        <v>848.70999999999992</v>
      </c>
      <c r="P15" s="82">
        <v>811.56999999999994</v>
      </c>
      <c r="Q15" s="82">
        <v>832.05000000000007</v>
      </c>
      <c r="R15" s="82">
        <v>652.46</v>
      </c>
      <c r="T15" s="9">
        <f t="shared" si="0"/>
        <v>1038.8456999999999</v>
      </c>
    </row>
    <row r="16" spans="2:23" x14ac:dyDescent="0.3">
      <c r="B16" s="87" t="s">
        <v>89</v>
      </c>
      <c r="C16" s="87" t="s">
        <v>90</v>
      </c>
      <c r="D16" s="88">
        <v>278.63</v>
      </c>
      <c r="E16" s="88">
        <v>245.75</v>
      </c>
      <c r="F16" s="88">
        <v>191.6</v>
      </c>
      <c r="G16" s="88">
        <v>186.1</v>
      </c>
      <c r="H16" s="88">
        <v>145.91999999999999</v>
      </c>
      <c r="I16" s="88">
        <v>121.25</v>
      </c>
      <c r="K16" s="81" t="s">
        <v>89</v>
      </c>
      <c r="L16" s="81" t="s">
        <v>90</v>
      </c>
      <c r="M16" s="82">
        <v>231.88</v>
      </c>
      <c r="N16" s="82">
        <v>210.5</v>
      </c>
      <c r="O16" s="82">
        <v>148.6</v>
      </c>
      <c r="P16" s="82">
        <v>168</v>
      </c>
      <c r="Q16" s="82">
        <v>113.92</v>
      </c>
      <c r="R16" s="82">
        <v>121.25</v>
      </c>
      <c r="T16" s="9">
        <f t="shared" si="0"/>
        <v>282.41629999999998</v>
      </c>
    </row>
    <row r="17" spans="2:20" x14ac:dyDescent="0.3">
      <c r="B17" s="87" t="s">
        <v>91</v>
      </c>
      <c r="C17" s="87" t="s">
        <v>92</v>
      </c>
      <c r="D17" s="88">
        <v>244.44</v>
      </c>
      <c r="E17" s="88">
        <v>264.55</v>
      </c>
      <c r="F17" s="88">
        <v>252.76999999999998</v>
      </c>
      <c r="G17" s="88">
        <v>309.41999999999996</v>
      </c>
      <c r="H17" s="88">
        <v>347.5</v>
      </c>
      <c r="I17" s="88">
        <v>120.3</v>
      </c>
      <c r="K17" s="81" t="s">
        <v>91</v>
      </c>
      <c r="L17" s="81" t="s">
        <v>92</v>
      </c>
      <c r="M17" s="82">
        <v>168.37</v>
      </c>
      <c r="N17" s="82">
        <v>199.55</v>
      </c>
      <c r="O17" s="82">
        <v>188.8</v>
      </c>
      <c r="P17" s="82">
        <v>253.41999999999996</v>
      </c>
      <c r="Q17" s="82">
        <v>311.5</v>
      </c>
      <c r="R17" s="82">
        <v>120.3</v>
      </c>
      <c r="T17" s="9">
        <f t="shared" si="0"/>
        <v>351.97500000000002</v>
      </c>
    </row>
    <row r="18" spans="2:20" x14ac:dyDescent="0.3">
      <c r="B18" s="87"/>
      <c r="C18" s="87"/>
      <c r="D18" s="88">
        <v>20529.919999999998</v>
      </c>
      <c r="E18" s="88">
        <v>19445.55</v>
      </c>
      <c r="F18" s="88">
        <v>21182.440000000002</v>
      </c>
      <c r="G18" s="88">
        <v>20805.25</v>
      </c>
      <c r="H18" s="88">
        <v>21855.989999999998</v>
      </c>
      <c r="I18" s="88">
        <v>14330.59</v>
      </c>
      <c r="K18" s="81"/>
      <c r="L18" s="81"/>
      <c r="M18" s="82">
        <v>16994.330000000002</v>
      </c>
      <c r="N18" s="82">
        <v>16595.960000000003</v>
      </c>
      <c r="O18" s="82">
        <v>17867.63</v>
      </c>
      <c r="P18" s="82">
        <v>17885.189999999999</v>
      </c>
      <c r="Q18" s="82">
        <v>18661.16</v>
      </c>
      <c r="R18" s="82">
        <v>14330.59</v>
      </c>
      <c r="T18" s="9">
        <f t="shared" si="0"/>
        <v>22075.549899999998</v>
      </c>
    </row>
    <row r="20" spans="2:20" x14ac:dyDescent="0.3"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2" spans="2:20" x14ac:dyDescent="0.3">
      <c r="B22" s="110"/>
    </row>
  </sheetData>
  <sheetProtection sheet="1" objects="1" scenarios="1"/>
  <mergeCells count="1">
    <mergeCell ref="V2:W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CF51-2DFD-449E-8034-E6505FCF6278}">
  <sheetPr codeName="Sheet27"/>
  <dimension ref="A1:W937"/>
  <sheetViews>
    <sheetView zoomScale="60" zoomScaleNormal="60" workbookViewId="0">
      <selection activeCell="AB22" sqref="AB22"/>
    </sheetView>
  </sheetViews>
  <sheetFormatPr defaultRowHeight="14.4" x14ac:dyDescent="0.3"/>
  <cols>
    <col min="1" max="1" width="26.88671875" customWidth="1"/>
    <col min="2" max="2" width="8.88671875" style="86"/>
    <col min="3" max="3" width="25.33203125" style="86" customWidth="1"/>
    <col min="4" max="11" width="8.88671875" style="86"/>
    <col min="12" max="12" width="25.33203125" style="86" customWidth="1"/>
    <col min="13" max="18" width="8.88671875" style="86"/>
  </cols>
  <sheetData>
    <row r="1" spans="1:23" ht="15" customHeight="1" thickBot="1" x14ac:dyDescent="0.35">
      <c r="A1" s="61"/>
      <c r="B1" s="89" t="s">
        <v>59</v>
      </c>
      <c r="C1" s="89" t="s">
        <v>60</v>
      </c>
      <c r="D1" s="89">
        <v>2021</v>
      </c>
      <c r="E1" s="89">
        <v>2022</v>
      </c>
      <c r="F1" s="89">
        <v>2023</v>
      </c>
      <c r="G1" s="89">
        <v>2024</v>
      </c>
      <c r="H1" s="89">
        <v>2025</v>
      </c>
      <c r="I1" s="89">
        <v>2026</v>
      </c>
      <c r="K1" s="111" t="s">
        <v>59</v>
      </c>
      <c r="L1" s="111" t="s">
        <v>60</v>
      </c>
      <c r="M1" s="111">
        <v>2021</v>
      </c>
      <c r="N1" s="111">
        <v>2022</v>
      </c>
      <c r="O1" s="111">
        <v>2023</v>
      </c>
      <c r="P1" s="111">
        <v>2024</v>
      </c>
      <c r="Q1" s="111">
        <v>2025</v>
      </c>
      <c r="R1" s="111">
        <v>2026</v>
      </c>
    </row>
    <row r="2" spans="1:23" ht="15" customHeight="1" thickTop="1" x14ac:dyDescent="0.3">
      <c r="A2" s="287" t="s">
        <v>3</v>
      </c>
      <c r="B2" s="90" t="s">
        <v>61</v>
      </c>
      <c r="C2" s="90" t="s">
        <v>62</v>
      </c>
      <c r="D2" s="91">
        <v>105.08000000000001</v>
      </c>
      <c r="E2" s="91">
        <v>307.08999999999997</v>
      </c>
      <c r="F2" s="91">
        <v>185.65999999999997</v>
      </c>
      <c r="G2" s="91">
        <v>221.24</v>
      </c>
      <c r="H2" s="91">
        <v>16.95</v>
      </c>
      <c r="I2" s="91">
        <v>20</v>
      </c>
      <c r="K2" s="112" t="s">
        <v>61</v>
      </c>
      <c r="L2" s="112" t="s">
        <v>62</v>
      </c>
      <c r="M2" s="113">
        <v>96.25</v>
      </c>
      <c r="N2" s="113">
        <v>222.19</v>
      </c>
      <c r="O2" s="113">
        <v>157.18</v>
      </c>
      <c r="P2" s="113">
        <v>149.13999999999999</v>
      </c>
      <c r="Q2" s="113">
        <v>14.95</v>
      </c>
      <c r="R2" s="113">
        <v>20</v>
      </c>
      <c r="T2" s="14">
        <f>MAX(D2:I2)*$V$2+1</f>
        <v>311.16089999999997</v>
      </c>
      <c r="V2" s="274">
        <v>1.01</v>
      </c>
      <c r="W2" s="275"/>
    </row>
    <row r="3" spans="1:23" ht="15.75" customHeight="1" thickBot="1" x14ac:dyDescent="0.35">
      <c r="A3" s="287"/>
      <c r="B3" s="90" t="s">
        <v>63</v>
      </c>
      <c r="C3" s="90" t="s">
        <v>64</v>
      </c>
      <c r="D3" s="91">
        <v>434.22000000000014</v>
      </c>
      <c r="E3" s="91">
        <v>677.05</v>
      </c>
      <c r="F3" s="91">
        <v>439.26000000000005</v>
      </c>
      <c r="G3" s="91">
        <v>634.7199999999998</v>
      </c>
      <c r="H3" s="91">
        <v>205.65</v>
      </c>
      <c r="I3" s="91">
        <v>228.05</v>
      </c>
      <c r="K3" s="112" t="s">
        <v>63</v>
      </c>
      <c r="L3" s="112" t="s">
        <v>64</v>
      </c>
      <c r="M3" s="113">
        <v>416.92000000000007</v>
      </c>
      <c r="N3" s="113">
        <v>532.74999999999989</v>
      </c>
      <c r="O3" s="113">
        <v>302.11</v>
      </c>
      <c r="P3" s="113">
        <v>454.37000000000006</v>
      </c>
      <c r="Q3" s="113">
        <v>177.55</v>
      </c>
      <c r="R3" s="113">
        <v>228.05</v>
      </c>
      <c r="T3" s="14">
        <f t="shared" ref="T3:T18" si="0">MAX(D3:I3)*$V$2+1</f>
        <v>684.82049999999992</v>
      </c>
      <c r="V3" s="276"/>
      <c r="W3" s="277"/>
    </row>
    <row r="4" spans="1:23" ht="15" customHeight="1" thickTop="1" x14ac:dyDescent="0.3">
      <c r="A4" s="61"/>
      <c r="B4" s="90" t="s">
        <v>65</v>
      </c>
      <c r="C4" s="90" t="s">
        <v>66</v>
      </c>
      <c r="D4" s="91">
        <v>0</v>
      </c>
      <c r="E4" s="91">
        <v>0</v>
      </c>
      <c r="F4" s="91">
        <v>0</v>
      </c>
      <c r="G4" s="91">
        <v>0</v>
      </c>
      <c r="H4" s="91">
        <v>72.499999999999986</v>
      </c>
      <c r="I4" s="91">
        <v>73.300000000000011</v>
      </c>
      <c r="K4" s="112" t="s">
        <v>65</v>
      </c>
      <c r="L4" s="112" t="s">
        <v>66</v>
      </c>
      <c r="M4" s="113">
        <v>0</v>
      </c>
      <c r="N4" s="113">
        <v>0</v>
      </c>
      <c r="O4" s="113">
        <v>0</v>
      </c>
      <c r="P4" s="113">
        <v>0</v>
      </c>
      <c r="Q4" s="113">
        <v>70.499999999999986</v>
      </c>
      <c r="R4" s="113">
        <v>73.300000000000011</v>
      </c>
      <c r="T4" s="14">
        <f t="shared" si="0"/>
        <v>75.033000000000015</v>
      </c>
    </row>
    <row r="5" spans="1:23" x14ac:dyDescent="0.3">
      <c r="A5" s="61"/>
      <c r="B5" s="90" t="s">
        <v>67</v>
      </c>
      <c r="C5" s="90" t="s">
        <v>68</v>
      </c>
      <c r="D5" s="91">
        <v>350.06999999999994</v>
      </c>
      <c r="E5" s="91">
        <v>264.11000000000013</v>
      </c>
      <c r="F5" s="91">
        <v>327.60000000000002</v>
      </c>
      <c r="G5" s="91">
        <v>335.43999999999988</v>
      </c>
      <c r="H5" s="91">
        <v>213.21</v>
      </c>
      <c r="I5" s="91">
        <v>144.36000000000001</v>
      </c>
      <c r="K5" s="112" t="s">
        <v>67</v>
      </c>
      <c r="L5" s="112" t="s">
        <v>68</v>
      </c>
      <c r="M5" s="113">
        <v>316.91999999999996</v>
      </c>
      <c r="N5" s="113">
        <v>185.31000000000003</v>
      </c>
      <c r="O5" s="113">
        <v>243.73000000000005</v>
      </c>
      <c r="P5" s="113">
        <v>250.70999999999998</v>
      </c>
      <c r="Q5" s="113">
        <v>199.52</v>
      </c>
      <c r="R5" s="113">
        <v>144.36000000000001</v>
      </c>
      <c r="T5" s="14">
        <f t="shared" si="0"/>
        <v>354.57069999999993</v>
      </c>
    </row>
    <row r="6" spans="1:23" x14ac:dyDescent="0.3">
      <c r="A6" s="61"/>
      <c r="B6" s="90" t="s">
        <v>69</v>
      </c>
      <c r="C6" s="90" t="s">
        <v>70</v>
      </c>
      <c r="D6" s="91">
        <v>1184.7</v>
      </c>
      <c r="E6" s="91">
        <v>1065.2699999999998</v>
      </c>
      <c r="F6" s="91">
        <v>1104.4200000000003</v>
      </c>
      <c r="G6" s="91">
        <v>843.47</v>
      </c>
      <c r="H6" s="91">
        <v>615.85</v>
      </c>
      <c r="I6" s="91">
        <v>567.2299999999999</v>
      </c>
      <c r="K6" s="112" t="s">
        <v>69</v>
      </c>
      <c r="L6" s="112" t="s">
        <v>70</v>
      </c>
      <c r="M6" s="113">
        <v>981.77999999999986</v>
      </c>
      <c r="N6" s="113">
        <v>832.39</v>
      </c>
      <c r="O6" s="113">
        <v>980.07999999999993</v>
      </c>
      <c r="P6" s="113">
        <v>643.98</v>
      </c>
      <c r="Q6" s="113">
        <v>541.92000000000007</v>
      </c>
      <c r="R6" s="113">
        <v>567.2299999999999</v>
      </c>
      <c r="T6" s="14">
        <f t="shared" si="0"/>
        <v>1197.547</v>
      </c>
    </row>
    <row r="7" spans="1:23" x14ac:dyDescent="0.3">
      <c r="A7" s="61"/>
      <c r="B7" s="90" t="s">
        <v>71</v>
      </c>
      <c r="C7" s="90" t="s">
        <v>72</v>
      </c>
      <c r="D7" s="91">
        <v>412.72</v>
      </c>
      <c r="E7" s="91">
        <v>242.24</v>
      </c>
      <c r="F7" s="91">
        <v>255.31</v>
      </c>
      <c r="G7" s="91">
        <v>222.21</v>
      </c>
      <c r="H7" s="91">
        <v>210.76000000000002</v>
      </c>
      <c r="I7" s="91">
        <v>128.24</v>
      </c>
      <c r="K7" s="112" t="s">
        <v>71</v>
      </c>
      <c r="L7" s="112" t="s">
        <v>72</v>
      </c>
      <c r="M7" s="113">
        <v>375.3</v>
      </c>
      <c r="N7" s="113">
        <v>198.34</v>
      </c>
      <c r="O7" s="113">
        <v>226.11</v>
      </c>
      <c r="P7" s="113">
        <v>160.78000000000003</v>
      </c>
      <c r="Q7" s="113">
        <v>168.3</v>
      </c>
      <c r="R7" s="113">
        <v>128.24</v>
      </c>
      <c r="T7" s="14">
        <f t="shared" si="0"/>
        <v>417.84720000000004</v>
      </c>
    </row>
    <row r="8" spans="1:23" x14ac:dyDescent="0.3">
      <c r="A8" s="61"/>
      <c r="B8" s="90" t="s">
        <v>73</v>
      </c>
      <c r="C8" s="90" t="s">
        <v>74</v>
      </c>
      <c r="D8" s="91">
        <v>6.3</v>
      </c>
      <c r="E8" s="91">
        <v>12.3</v>
      </c>
      <c r="F8" s="91">
        <v>12</v>
      </c>
      <c r="G8" s="91">
        <v>23.3</v>
      </c>
      <c r="H8" s="91">
        <v>23.88</v>
      </c>
      <c r="I8" s="91">
        <v>10.69</v>
      </c>
      <c r="K8" s="112" t="s">
        <v>73</v>
      </c>
      <c r="L8" s="112" t="s">
        <v>74</v>
      </c>
      <c r="M8" s="113">
        <v>6.3</v>
      </c>
      <c r="N8" s="113">
        <v>0</v>
      </c>
      <c r="O8" s="113">
        <v>12</v>
      </c>
      <c r="P8" s="113">
        <v>19.3</v>
      </c>
      <c r="Q8" s="113">
        <v>23.88</v>
      </c>
      <c r="R8" s="113">
        <v>10.69</v>
      </c>
      <c r="T8" s="14">
        <f t="shared" si="0"/>
        <v>25.1188</v>
      </c>
    </row>
    <row r="9" spans="1:23" x14ac:dyDescent="0.3">
      <c r="A9" s="61"/>
      <c r="B9" s="90" t="s">
        <v>75</v>
      </c>
      <c r="C9" s="90" t="s">
        <v>76</v>
      </c>
      <c r="D9" s="91">
        <v>75.8</v>
      </c>
      <c r="E9" s="91">
        <v>29.7</v>
      </c>
      <c r="F9" s="91">
        <v>46.4</v>
      </c>
      <c r="G9" s="91">
        <v>20.59</v>
      </c>
      <c r="H9" s="91">
        <v>65.55</v>
      </c>
      <c r="I9" s="91">
        <v>45.2</v>
      </c>
      <c r="K9" s="112" t="s">
        <v>75</v>
      </c>
      <c r="L9" s="112" t="s">
        <v>76</v>
      </c>
      <c r="M9" s="113">
        <v>71.8</v>
      </c>
      <c r="N9" s="113">
        <v>19.7</v>
      </c>
      <c r="O9" s="113">
        <v>46.4</v>
      </c>
      <c r="P9" s="113">
        <v>20.59</v>
      </c>
      <c r="Q9" s="113">
        <v>65.55</v>
      </c>
      <c r="R9" s="113">
        <v>45.2</v>
      </c>
      <c r="T9" s="14">
        <f t="shared" si="0"/>
        <v>77.557999999999993</v>
      </c>
    </row>
    <row r="10" spans="1:23" x14ac:dyDescent="0.3">
      <c r="A10" s="61"/>
      <c r="B10" s="90" t="s">
        <v>77</v>
      </c>
      <c r="C10" s="90" t="s">
        <v>78</v>
      </c>
      <c r="D10" s="91">
        <v>646.12</v>
      </c>
      <c r="E10" s="91">
        <v>474.57999999999993</v>
      </c>
      <c r="F10" s="91">
        <v>454.83</v>
      </c>
      <c r="G10" s="91">
        <v>372.71999999999997</v>
      </c>
      <c r="H10" s="91">
        <v>266.13</v>
      </c>
      <c r="I10" s="91">
        <v>200.1</v>
      </c>
      <c r="K10" s="112" t="s">
        <v>77</v>
      </c>
      <c r="L10" s="112" t="s">
        <v>78</v>
      </c>
      <c r="M10" s="113">
        <v>646.12</v>
      </c>
      <c r="N10" s="113">
        <v>408.13</v>
      </c>
      <c r="O10" s="113">
        <v>434.49</v>
      </c>
      <c r="P10" s="113">
        <v>344.32</v>
      </c>
      <c r="Q10" s="113">
        <v>248.28</v>
      </c>
      <c r="R10" s="113">
        <v>200.1</v>
      </c>
      <c r="T10" s="14">
        <f t="shared" si="0"/>
        <v>653.58119999999997</v>
      </c>
    </row>
    <row r="11" spans="1:23" x14ac:dyDescent="0.3">
      <c r="A11" s="61"/>
      <c r="B11" s="90" t="s">
        <v>79</v>
      </c>
      <c r="C11" s="90" t="s">
        <v>80</v>
      </c>
      <c r="D11" s="91">
        <v>263.18</v>
      </c>
      <c r="E11" s="91">
        <v>91.37</v>
      </c>
      <c r="F11" s="91">
        <v>203.67999999999998</v>
      </c>
      <c r="G11" s="91">
        <v>251.55999999999992</v>
      </c>
      <c r="H11" s="91">
        <v>213.79</v>
      </c>
      <c r="I11" s="91">
        <v>123.72</v>
      </c>
      <c r="K11" s="112" t="s">
        <v>79</v>
      </c>
      <c r="L11" s="112" t="s">
        <v>80</v>
      </c>
      <c r="M11" s="113">
        <v>257.18</v>
      </c>
      <c r="N11" s="113">
        <v>70.89</v>
      </c>
      <c r="O11" s="113">
        <v>201.88</v>
      </c>
      <c r="P11" s="113">
        <v>221.01999999999995</v>
      </c>
      <c r="Q11" s="113">
        <v>213.79</v>
      </c>
      <c r="R11" s="113">
        <v>123.72</v>
      </c>
      <c r="T11" s="14">
        <f t="shared" si="0"/>
        <v>266.81180000000001</v>
      </c>
    </row>
    <row r="12" spans="1:23" x14ac:dyDescent="0.3">
      <c r="A12" s="61"/>
      <c r="B12" s="90" t="s">
        <v>81</v>
      </c>
      <c r="C12" s="90" t="s">
        <v>82</v>
      </c>
      <c r="D12" s="91">
        <v>156.19999999999999</v>
      </c>
      <c r="E12" s="91">
        <v>134.07999999999998</v>
      </c>
      <c r="F12" s="91">
        <v>77.400000000000006</v>
      </c>
      <c r="G12" s="91">
        <v>142.61000000000001</v>
      </c>
      <c r="H12" s="91">
        <v>110.25</v>
      </c>
      <c r="I12" s="91">
        <v>51.760000000000005</v>
      </c>
      <c r="K12" s="112" t="s">
        <v>81</v>
      </c>
      <c r="L12" s="112" t="s">
        <v>82</v>
      </c>
      <c r="M12" s="113">
        <v>152.19999999999999</v>
      </c>
      <c r="N12" s="113">
        <v>112.58</v>
      </c>
      <c r="O12" s="113">
        <v>71.400000000000006</v>
      </c>
      <c r="P12" s="113">
        <v>123.11</v>
      </c>
      <c r="Q12" s="113">
        <v>110.25</v>
      </c>
      <c r="R12" s="113">
        <v>51.760000000000005</v>
      </c>
      <c r="T12" s="14">
        <f t="shared" si="0"/>
        <v>158.762</v>
      </c>
    </row>
    <row r="13" spans="1:23" x14ac:dyDescent="0.3">
      <c r="A13" s="61"/>
      <c r="B13" s="90" t="s">
        <v>83</v>
      </c>
      <c r="C13" s="90" t="s">
        <v>84</v>
      </c>
      <c r="D13" s="91">
        <v>193.16000000000003</v>
      </c>
      <c r="E13" s="91">
        <v>187.46</v>
      </c>
      <c r="F13" s="91">
        <v>201.80999999999995</v>
      </c>
      <c r="G13" s="91">
        <v>283.73999999999995</v>
      </c>
      <c r="H13" s="91">
        <v>314.42000000000007</v>
      </c>
      <c r="I13" s="91">
        <v>170.93000000000004</v>
      </c>
      <c r="K13" s="112" t="s">
        <v>83</v>
      </c>
      <c r="L13" s="112" t="s">
        <v>84</v>
      </c>
      <c r="M13" s="113">
        <v>189.42000000000002</v>
      </c>
      <c r="N13" s="113">
        <v>155.83999999999997</v>
      </c>
      <c r="O13" s="113">
        <v>173.49</v>
      </c>
      <c r="P13" s="113">
        <v>233.49999999999997</v>
      </c>
      <c r="Q13" s="113">
        <v>293.44000000000005</v>
      </c>
      <c r="R13" s="113">
        <v>170.93000000000004</v>
      </c>
      <c r="T13" s="14">
        <f t="shared" si="0"/>
        <v>318.56420000000008</v>
      </c>
    </row>
    <row r="14" spans="1:23" x14ac:dyDescent="0.3">
      <c r="A14" s="61"/>
      <c r="B14" s="90" t="s">
        <v>85</v>
      </c>
      <c r="C14" s="90" t="s">
        <v>86</v>
      </c>
      <c r="D14" s="91">
        <v>0</v>
      </c>
      <c r="E14" s="91">
        <v>0</v>
      </c>
      <c r="F14" s="91">
        <v>0</v>
      </c>
      <c r="G14" s="91">
        <v>0</v>
      </c>
      <c r="H14" s="91">
        <v>0</v>
      </c>
      <c r="I14" s="91">
        <v>0</v>
      </c>
      <c r="K14" s="112" t="s">
        <v>85</v>
      </c>
      <c r="L14" s="112" t="s">
        <v>86</v>
      </c>
      <c r="M14" s="113">
        <v>0</v>
      </c>
      <c r="N14" s="113">
        <v>0</v>
      </c>
      <c r="O14" s="113">
        <v>0</v>
      </c>
      <c r="P14" s="113">
        <v>0</v>
      </c>
      <c r="Q14" s="113">
        <v>0</v>
      </c>
      <c r="R14" s="113">
        <v>0</v>
      </c>
      <c r="T14" s="14">
        <f t="shared" si="0"/>
        <v>1</v>
      </c>
    </row>
    <row r="15" spans="1:23" x14ac:dyDescent="0.3">
      <c r="A15" s="61"/>
      <c r="B15" s="90" t="s">
        <v>87</v>
      </c>
      <c r="C15" s="90" t="s">
        <v>88</v>
      </c>
      <c r="D15" s="91">
        <v>0</v>
      </c>
      <c r="E15" s="91">
        <v>0</v>
      </c>
      <c r="F15" s="91">
        <v>0</v>
      </c>
      <c r="G15" s="91">
        <v>0</v>
      </c>
      <c r="H15" s="91">
        <v>0</v>
      </c>
      <c r="I15" s="91">
        <v>0</v>
      </c>
      <c r="K15" s="112" t="s">
        <v>87</v>
      </c>
      <c r="L15" s="112" t="s">
        <v>88</v>
      </c>
      <c r="M15" s="113">
        <v>0</v>
      </c>
      <c r="N15" s="113">
        <v>0</v>
      </c>
      <c r="O15" s="113">
        <v>0</v>
      </c>
      <c r="P15" s="113">
        <v>0</v>
      </c>
      <c r="Q15" s="113">
        <v>0</v>
      </c>
      <c r="R15" s="113">
        <v>0</v>
      </c>
      <c r="T15" s="14">
        <f t="shared" si="0"/>
        <v>1</v>
      </c>
    </row>
    <row r="16" spans="1:23" x14ac:dyDescent="0.3">
      <c r="A16" s="61"/>
      <c r="B16" s="90" t="s">
        <v>89</v>
      </c>
      <c r="C16" s="90" t="s">
        <v>90</v>
      </c>
      <c r="D16" s="91">
        <v>396.12999999999971</v>
      </c>
      <c r="E16" s="91">
        <v>281.7999999999999</v>
      </c>
      <c r="F16" s="91">
        <v>262.13000000000011</v>
      </c>
      <c r="G16" s="91">
        <v>269.99999999999994</v>
      </c>
      <c r="H16" s="91">
        <v>181.8</v>
      </c>
      <c r="I16" s="91">
        <v>68.099999999999994</v>
      </c>
      <c r="K16" s="112" t="s">
        <v>89</v>
      </c>
      <c r="L16" s="112" t="s">
        <v>90</v>
      </c>
      <c r="M16" s="113">
        <v>342.32999999999987</v>
      </c>
      <c r="N16" s="113">
        <v>233.89999999999992</v>
      </c>
      <c r="O16" s="113">
        <v>209.93000000000004</v>
      </c>
      <c r="P16" s="113">
        <v>195.59999999999997</v>
      </c>
      <c r="Q16" s="113">
        <v>178.40000000000003</v>
      </c>
      <c r="R16" s="113">
        <v>68.099999999999994</v>
      </c>
      <c r="T16" s="14">
        <f t="shared" si="0"/>
        <v>401.09129999999971</v>
      </c>
    </row>
    <row r="17" spans="1:20" x14ac:dyDescent="0.3">
      <c r="A17" s="61"/>
      <c r="B17" s="90" t="s">
        <v>91</v>
      </c>
      <c r="C17" s="90" t="s">
        <v>92</v>
      </c>
      <c r="D17" s="91">
        <v>0</v>
      </c>
      <c r="E17" s="91">
        <v>0</v>
      </c>
      <c r="F17" s="91">
        <v>0</v>
      </c>
      <c r="G17" s="91">
        <v>0</v>
      </c>
      <c r="H17" s="91">
        <v>0</v>
      </c>
      <c r="I17" s="91">
        <v>0</v>
      </c>
      <c r="K17" s="112" t="s">
        <v>91</v>
      </c>
      <c r="L17" s="112" t="s">
        <v>92</v>
      </c>
      <c r="M17" s="113">
        <v>0</v>
      </c>
      <c r="N17" s="113">
        <v>0</v>
      </c>
      <c r="O17" s="113">
        <v>0</v>
      </c>
      <c r="P17" s="113">
        <v>0</v>
      </c>
      <c r="Q17" s="113">
        <v>0</v>
      </c>
      <c r="R17" s="113">
        <v>0</v>
      </c>
      <c r="T17" s="14">
        <f t="shared" si="0"/>
        <v>1</v>
      </c>
    </row>
    <row r="18" spans="1:20" x14ac:dyDescent="0.3">
      <c r="A18" s="61"/>
      <c r="B18" s="90"/>
      <c r="C18" s="90"/>
      <c r="D18" s="91">
        <v>4223.6799999999994</v>
      </c>
      <c r="E18" s="91">
        <v>3767.0499999999988</v>
      </c>
      <c r="F18" s="91">
        <v>3570.5000000000005</v>
      </c>
      <c r="G18" s="91">
        <v>3621.5999999999995</v>
      </c>
      <c r="H18" s="91">
        <v>2510.7400000000002</v>
      </c>
      <c r="I18" s="91">
        <v>1831.68</v>
      </c>
      <c r="K18" s="112"/>
      <c r="L18" s="112"/>
      <c r="M18" s="113">
        <v>3852.52</v>
      </c>
      <c r="N18" s="113">
        <v>2972.02</v>
      </c>
      <c r="O18" s="113">
        <v>3058.8000000000006</v>
      </c>
      <c r="P18" s="113">
        <v>2816.4199999999996</v>
      </c>
      <c r="Q18" s="113">
        <v>2306.3300000000004</v>
      </c>
      <c r="R18" s="113">
        <v>1831.68</v>
      </c>
      <c r="T18" s="20">
        <f t="shared" si="0"/>
        <v>4266.9167999999991</v>
      </c>
    </row>
    <row r="20" spans="1:20" ht="15" customHeight="1" x14ac:dyDescent="0.3"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1" spans="1:20" ht="15" customHeight="1" x14ac:dyDescent="0.3">
      <c r="A21" s="36"/>
      <c r="B21" s="105" t="s">
        <v>59</v>
      </c>
      <c r="C21" s="105" t="s">
        <v>60</v>
      </c>
      <c r="D21" s="105">
        <v>2021</v>
      </c>
      <c r="E21" s="105">
        <v>2022</v>
      </c>
      <c r="F21" s="105">
        <v>2023</v>
      </c>
      <c r="G21" s="105">
        <v>2024</v>
      </c>
      <c r="H21" s="105">
        <v>2025</v>
      </c>
      <c r="I21" s="105">
        <v>2026</v>
      </c>
      <c r="K21" s="117" t="s">
        <v>59</v>
      </c>
      <c r="L21" s="117" t="s">
        <v>60</v>
      </c>
      <c r="M21" s="117">
        <v>2021</v>
      </c>
      <c r="N21" s="117">
        <v>2022</v>
      </c>
      <c r="O21" s="117">
        <v>2023</v>
      </c>
      <c r="P21" s="117">
        <v>2024</v>
      </c>
      <c r="Q21" s="117">
        <v>2025</v>
      </c>
      <c r="R21" s="117">
        <v>2026</v>
      </c>
    </row>
    <row r="22" spans="1:20" ht="15" customHeight="1" x14ac:dyDescent="0.3">
      <c r="A22" s="288" t="s">
        <v>5</v>
      </c>
      <c r="B22" s="106" t="s">
        <v>61</v>
      </c>
      <c r="C22" s="106" t="s">
        <v>62</v>
      </c>
      <c r="D22" s="107">
        <v>663</v>
      </c>
      <c r="E22" s="107">
        <v>586</v>
      </c>
      <c r="F22" s="107">
        <v>566</v>
      </c>
      <c r="G22" s="107">
        <v>573</v>
      </c>
      <c r="H22" s="107">
        <v>784</v>
      </c>
      <c r="I22" s="107">
        <v>472</v>
      </c>
      <c r="K22" s="118" t="s">
        <v>61</v>
      </c>
      <c r="L22" s="118" t="s">
        <v>62</v>
      </c>
      <c r="M22" s="119">
        <v>589</v>
      </c>
      <c r="N22" s="119">
        <v>493</v>
      </c>
      <c r="O22" s="119">
        <v>529</v>
      </c>
      <c r="P22" s="119">
        <v>542</v>
      </c>
      <c r="Q22" s="119">
        <v>758</v>
      </c>
      <c r="R22" s="119">
        <v>472</v>
      </c>
      <c r="T22" s="21">
        <f t="shared" ref="T22:T38" si="1">MAX(D22:I22)*$V$2+1</f>
        <v>792.84</v>
      </c>
    </row>
    <row r="23" spans="1:20" ht="15" customHeight="1" x14ac:dyDescent="0.3">
      <c r="A23" s="288"/>
      <c r="B23" s="106" t="s">
        <v>63</v>
      </c>
      <c r="C23" s="106" t="s">
        <v>64</v>
      </c>
      <c r="D23" s="107">
        <v>894</v>
      </c>
      <c r="E23" s="107">
        <v>763</v>
      </c>
      <c r="F23" s="107">
        <v>916</v>
      </c>
      <c r="G23" s="107">
        <v>1034</v>
      </c>
      <c r="H23" s="107">
        <v>720</v>
      </c>
      <c r="I23" s="107">
        <v>717</v>
      </c>
      <c r="K23" s="118" t="s">
        <v>63</v>
      </c>
      <c r="L23" s="118" t="s">
        <v>64</v>
      </c>
      <c r="M23" s="119">
        <v>880</v>
      </c>
      <c r="N23" s="119">
        <v>728</v>
      </c>
      <c r="O23" s="119">
        <v>898</v>
      </c>
      <c r="P23" s="119">
        <v>982</v>
      </c>
      <c r="Q23" s="119">
        <v>678</v>
      </c>
      <c r="R23" s="119">
        <v>717</v>
      </c>
      <c r="T23" s="21">
        <f t="shared" si="1"/>
        <v>1045.3399999999999</v>
      </c>
    </row>
    <row r="24" spans="1:20" ht="15" customHeight="1" x14ac:dyDescent="0.3">
      <c r="A24" s="12"/>
      <c r="B24" s="106" t="s">
        <v>65</v>
      </c>
      <c r="C24" s="106" t="s">
        <v>66</v>
      </c>
      <c r="D24" s="107">
        <v>137</v>
      </c>
      <c r="E24" s="107">
        <v>181</v>
      </c>
      <c r="F24" s="107">
        <v>186</v>
      </c>
      <c r="G24" s="107">
        <v>119</v>
      </c>
      <c r="H24" s="107">
        <v>178</v>
      </c>
      <c r="I24" s="107">
        <v>140</v>
      </c>
      <c r="K24" s="118" t="s">
        <v>65</v>
      </c>
      <c r="L24" s="118" t="s">
        <v>66</v>
      </c>
      <c r="M24" s="119">
        <v>114</v>
      </c>
      <c r="N24" s="119">
        <v>166</v>
      </c>
      <c r="O24" s="119">
        <v>177</v>
      </c>
      <c r="P24" s="119">
        <v>119</v>
      </c>
      <c r="Q24" s="119">
        <v>178</v>
      </c>
      <c r="R24" s="119">
        <v>140</v>
      </c>
      <c r="T24" s="21">
        <f t="shared" si="1"/>
        <v>188.86</v>
      </c>
    </row>
    <row r="25" spans="1:20" ht="15" customHeight="1" x14ac:dyDescent="0.3">
      <c r="A25" s="12"/>
      <c r="B25" s="106" t="s">
        <v>67</v>
      </c>
      <c r="C25" s="106" t="s">
        <v>68</v>
      </c>
      <c r="D25" s="107">
        <v>1040</v>
      </c>
      <c r="E25" s="107">
        <v>991</v>
      </c>
      <c r="F25" s="107">
        <v>527</v>
      </c>
      <c r="G25" s="107">
        <v>598</v>
      </c>
      <c r="H25" s="107">
        <v>392</v>
      </c>
      <c r="I25" s="107">
        <v>425</v>
      </c>
      <c r="K25" s="118" t="s">
        <v>67</v>
      </c>
      <c r="L25" s="118" t="s">
        <v>68</v>
      </c>
      <c r="M25" s="119">
        <v>986</v>
      </c>
      <c r="N25" s="119">
        <v>565</v>
      </c>
      <c r="O25" s="119">
        <v>478</v>
      </c>
      <c r="P25" s="119">
        <v>459</v>
      </c>
      <c r="Q25" s="119">
        <v>354</v>
      </c>
      <c r="R25" s="119">
        <v>425</v>
      </c>
      <c r="T25" s="21">
        <f t="shared" si="1"/>
        <v>1051.4000000000001</v>
      </c>
    </row>
    <row r="26" spans="1:20" ht="15" customHeight="1" x14ac:dyDescent="0.3">
      <c r="A26" s="12"/>
      <c r="B26" s="106" t="s">
        <v>69</v>
      </c>
      <c r="C26" s="106" t="s">
        <v>70</v>
      </c>
      <c r="D26" s="107">
        <v>1005</v>
      </c>
      <c r="E26" s="107">
        <v>383</v>
      </c>
      <c r="F26" s="107">
        <v>439</v>
      </c>
      <c r="G26" s="107">
        <v>932</v>
      </c>
      <c r="H26" s="107">
        <v>369</v>
      </c>
      <c r="I26" s="107">
        <v>1311</v>
      </c>
      <c r="K26" s="118" t="s">
        <v>69</v>
      </c>
      <c r="L26" s="118" t="s">
        <v>70</v>
      </c>
      <c r="M26" s="119">
        <v>992</v>
      </c>
      <c r="N26" s="119">
        <v>300</v>
      </c>
      <c r="O26" s="119">
        <v>321</v>
      </c>
      <c r="P26" s="119">
        <v>637</v>
      </c>
      <c r="Q26" s="119">
        <v>268</v>
      </c>
      <c r="R26" s="119">
        <v>1311</v>
      </c>
      <c r="T26" s="21">
        <f t="shared" si="1"/>
        <v>1325.11</v>
      </c>
    </row>
    <row r="27" spans="1:20" ht="15" customHeight="1" x14ac:dyDescent="0.3">
      <c r="A27" s="12"/>
      <c r="B27" s="106" t="s">
        <v>71</v>
      </c>
      <c r="C27" s="106" t="s">
        <v>72</v>
      </c>
      <c r="D27" s="107">
        <v>246</v>
      </c>
      <c r="E27" s="107">
        <v>516</v>
      </c>
      <c r="F27" s="107">
        <v>561</v>
      </c>
      <c r="G27" s="107">
        <v>226</v>
      </c>
      <c r="H27" s="107">
        <v>76</v>
      </c>
      <c r="I27" s="107">
        <v>238</v>
      </c>
      <c r="K27" s="118" t="s">
        <v>71</v>
      </c>
      <c r="L27" s="118" t="s">
        <v>72</v>
      </c>
      <c r="M27" s="119">
        <v>214</v>
      </c>
      <c r="N27" s="119">
        <v>422</v>
      </c>
      <c r="O27" s="119">
        <v>551</v>
      </c>
      <c r="P27" s="119">
        <v>211</v>
      </c>
      <c r="Q27" s="119">
        <v>63</v>
      </c>
      <c r="R27" s="119">
        <v>238</v>
      </c>
      <c r="T27" s="21">
        <f t="shared" si="1"/>
        <v>567.61</v>
      </c>
    </row>
    <row r="28" spans="1:20" ht="15" customHeight="1" x14ac:dyDescent="0.3">
      <c r="A28" s="12"/>
      <c r="B28" s="106" t="s">
        <v>73</v>
      </c>
      <c r="C28" s="106" t="s">
        <v>74</v>
      </c>
      <c r="D28" s="107">
        <v>234</v>
      </c>
      <c r="E28" s="107">
        <v>497</v>
      </c>
      <c r="F28" s="107">
        <v>818</v>
      </c>
      <c r="G28" s="107">
        <v>1296</v>
      </c>
      <c r="H28" s="107">
        <v>1097</v>
      </c>
      <c r="I28" s="107">
        <v>961</v>
      </c>
      <c r="K28" s="118" t="s">
        <v>73</v>
      </c>
      <c r="L28" s="118" t="s">
        <v>74</v>
      </c>
      <c r="M28" s="119">
        <v>172</v>
      </c>
      <c r="N28" s="119">
        <v>440</v>
      </c>
      <c r="O28" s="119">
        <v>768</v>
      </c>
      <c r="P28" s="119">
        <v>1079</v>
      </c>
      <c r="Q28" s="119">
        <v>1035</v>
      </c>
      <c r="R28" s="119">
        <v>961</v>
      </c>
      <c r="T28" s="21">
        <f t="shared" si="1"/>
        <v>1309.96</v>
      </c>
    </row>
    <row r="29" spans="1:20" ht="15" customHeight="1" x14ac:dyDescent="0.3">
      <c r="A29" s="12"/>
      <c r="B29" s="106" t="s">
        <v>75</v>
      </c>
      <c r="C29" s="106" t="s">
        <v>76</v>
      </c>
      <c r="D29" s="107">
        <v>145</v>
      </c>
      <c r="E29" s="107">
        <v>173</v>
      </c>
      <c r="F29" s="107">
        <v>213</v>
      </c>
      <c r="G29" s="107">
        <v>114</v>
      </c>
      <c r="H29" s="107">
        <v>110</v>
      </c>
      <c r="I29" s="107">
        <v>66</v>
      </c>
      <c r="K29" s="118" t="s">
        <v>75</v>
      </c>
      <c r="L29" s="118" t="s">
        <v>76</v>
      </c>
      <c r="M29" s="119">
        <v>136</v>
      </c>
      <c r="N29" s="119">
        <v>155</v>
      </c>
      <c r="O29" s="119">
        <v>195</v>
      </c>
      <c r="P29" s="119">
        <v>99</v>
      </c>
      <c r="Q29" s="119">
        <v>75</v>
      </c>
      <c r="R29" s="119">
        <v>66</v>
      </c>
      <c r="T29" s="21">
        <f t="shared" si="1"/>
        <v>216.13</v>
      </c>
    </row>
    <row r="30" spans="1:20" ht="15" customHeight="1" x14ac:dyDescent="0.3">
      <c r="A30" s="12"/>
      <c r="B30" s="106" t="s">
        <v>77</v>
      </c>
      <c r="C30" s="106" t="s">
        <v>78</v>
      </c>
      <c r="D30" s="107">
        <v>423</v>
      </c>
      <c r="E30" s="107">
        <v>451</v>
      </c>
      <c r="F30" s="107">
        <v>224</v>
      </c>
      <c r="G30" s="107">
        <v>260</v>
      </c>
      <c r="H30" s="107">
        <v>55</v>
      </c>
      <c r="I30" s="107">
        <v>116</v>
      </c>
      <c r="K30" s="118" t="s">
        <v>77</v>
      </c>
      <c r="L30" s="118" t="s">
        <v>78</v>
      </c>
      <c r="M30" s="119">
        <v>393</v>
      </c>
      <c r="N30" s="119">
        <v>451</v>
      </c>
      <c r="O30" s="119">
        <v>224</v>
      </c>
      <c r="P30" s="119">
        <v>260</v>
      </c>
      <c r="Q30" s="119">
        <v>55</v>
      </c>
      <c r="R30" s="119">
        <v>116</v>
      </c>
      <c r="T30" s="21">
        <f t="shared" si="1"/>
        <v>456.51</v>
      </c>
    </row>
    <row r="31" spans="1:20" ht="15" customHeight="1" x14ac:dyDescent="0.3">
      <c r="A31" s="12"/>
      <c r="B31" s="106" t="s">
        <v>79</v>
      </c>
      <c r="C31" s="106" t="s">
        <v>80</v>
      </c>
      <c r="D31" s="107">
        <v>71</v>
      </c>
      <c r="E31" s="107">
        <v>114</v>
      </c>
      <c r="F31" s="107">
        <v>447</v>
      </c>
      <c r="G31" s="107">
        <v>331</v>
      </c>
      <c r="H31" s="107">
        <v>48</v>
      </c>
      <c r="I31" s="107">
        <v>103</v>
      </c>
      <c r="K31" s="118" t="s">
        <v>79</v>
      </c>
      <c r="L31" s="118" t="s">
        <v>80</v>
      </c>
      <c r="M31" s="119">
        <v>58</v>
      </c>
      <c r="N31" s="119">
        <v>109</v>
      </c>
      <c r="O31" s="119">
        <v>438</v>
      </c>
      <c r="P31" s="119">
        <v>331</v>
      </c>
      <c r="Q31" s="119">
        <v>48</v>
      </c>
      <c r="R31" s="119">
        <v>103</v>
      </c>
      <c r="T31" s="21">
        <f t="shared" si="1"/>
        <v>452.47</v>
      </c>
    </row>
    <row r="32" spans="1:20" ht="15" customHeight="1" x14ac:dyDescent="0.3">
      <c r="A32" s="12"/>
      <c r="B32" s="106" t="s">
        <v>81</v>
      </c>
      <c r="C32" s="106" t="s">
        <v>82</v>
      </c>
      <c r="D32" s="107">
        <v>350</v>
      </c>
      <c r="E32" s="107">
        <v>247</v>
      </c>
      <c r="F32" s="107">
        <v>264</v>
      </c>
      <c r="G32" s="107">
        <v>320</v>
      </c>
      <c r="H32" s="107">
        <v>213</v>
      </c>
      <c r="I32" s="107">
        <v>385</v>
      </c>
      <c r="K32" s="118" t="s">
        <v>81</v>
      </c>
      <c r="L32" s="118" t="s">
        <v>82</v>
      </c>
      <c r="M32" s="119">
        <v>328</v>
      </c>
      <c r="N32" s="119">
        <v>243</v>
      </c>
      <c r="O32" s="119">
        <v>254</v>
      </c>
      <c r="P32" s="119">
        <v>254</v>
      </c>
      <c r="Q32" s="119">
        <v>212</v>
      </c>
      <c r="R32" s="119">
        <v>385</v>
      </c>
      <c r="T32" s="21">
        <f t="shared" si="1"/>
        <v>389.85</v>
      </c>
    </row>
    <row r="33" spans="1:20" ht="15" customHeight="1" x14ac:dyDescent="0.3">
      <c r="A33" s="12"/>
      <c r="B33" s="106" t="s">
        <v>83</v>
      </c>
      <c r="C33" s="106" t="s">
        <v>84</v>
      </c>
      <c r="D33" s="107">
        <v>760</v>
      </c>
      <c r="E33" s="107">
        <v>495</v>
      </c>
      <c r="F33" s="107">
        <v>625</v>
      </c>
      <c r="G33" s="107">
        <v>624</v>
      </c>
      <c r="H33" s="107">
        <v>636</v>
      </c>
      <c r="I33" s="107">
        <v>482</v>
      </c>
      <c r="K33" s="118" t="s">
        <v>83</v>
      </c>
      <c r="L33" s="118" t="s">
        <v>84</v>
      </c>
      <c r="M33" s="119">
        <v>750</v>
      </c>
      <c r="N33" s="119">
        <v>457</v>
      </c>
      <c r="O33" s="119">
        <v>575</v>
      </c>
      <c r="P33" s="119">
        <v>583</v>
      </c>
      <c r="Q33" s="119">
        <v>606</v>
      </c>
      <c r="R33" s="119">
        <v>482</v>
      </c>
      <c r="T33" s="21">
        <f t="shared" si="1"/>
        <v>768.6</v>
      </c>
    </row>
    <row r="34" spans="1:20" ht="15" customHeight="1" x14ac:dyDescent="0.3">
      <c r="A34" s="12"/>
      <c r="B34" s="106" t="s">
        <v>85</v>
      </c>
      <c r="C34" s="106" t="s">
        <v>86</v>
      </c>
      <c r="D34" s="107">
        <v>263</v>
      </c>
      <c r="E34" s="107">
        <v>327</v>
      </c>
      <c r="F34" s="107">
        <v>514</v>
      </c>
      <c r="G34" s="107">
        <v>842</v>
      </c>
      <c r="H34" s="107">
        <v>789</v>
      </c>
      <c r="I34" s="107">
        <v>596</v>
      </c>
      <c r="K34" s="118" t="s">
        <v>85</v>
      </c>
      <c r="L34" s="118" t="s">
        <v>86</v>
      </c>
      <c r="M34" s="119">
        <v>222</v>
      </c>
      <c r="N34" s="119">
        <v>305</v>
      </c>
      <c r="O34" s="119">
        <v>449</v>
      </c>
      <c r="P34" s="119">
        <v>607</v>
      </c>
      <c r="Q34" s="119">
        <v>770</v>
      </c>
      <c r="R34" s="119">
        <v>596</v>
      </c>
      <c r="T34" s="21">
        <f t="shared" si="1"/>
        <v>851.42</v>
      </c>
    </row>
    <row r="35" spans="1:20" ht="15" customHeight="1" x14ac:dyDescent="0.3">
      <c r="A35" s="12"/>
      <c r="B35" s="106" t="s">
        <v>87</v>
      </c>
      <c r="C35" s="106" t="s">
        <v>88</v>
      </c>
      <c r="D35" s="107">
        <v>185</v>
      </c>
      <c r="E35" s="107">
        <v>189</v>
      </c>
      <c r="F35" s="107">
        <v>242</v>
      </c>
      <c r="G35" s="107">
        <v>254</v>
      </c>
      <c r="H35" s="107">
        <v>233</v>
      </c>
      <c r="I35" s="107">
        <v>135</v>
      </c>
      <c r="K35" s="118" t="s">
        <v>87</v>
      </c>
      <c r="L35" s="118" t="s">
        <v>88</v>
      </c>
      <c r="M35" s="119">
        <v>123</v>
      </c>
      <c r="N35" s="119">
        <v>109</v>
      </c>
      <c r="O35" s="119">
        <v>101</v>
      </c>
      <c r="P35" s="119">
        <v>142</v>
      </c>
      <c r="Q35" s="119">
        <v>164</v>
      </c>
      <c r="R35" s="119">
        <v>135</v>
      </c>
      <c r="T35" s="21">
        <f t="shared" si="1"/>
        <v>257.54000000000002</v>
      </c>
    </row>
    <row r="36" spans="1:20" ht="15" customHeight="1" x14ac:dyDescent="0.3">
      <c r="A36" s="12"/>
      <c r="B36" s="106" t="s">
        <v>89</v>
      </c>
      <c r="C36" s="106" t="s">
        <v>90</v>
      </c>
      <c r="D36" s="107">
        <v>0</v>
      </c>
      <c r="E36" s="107">
        <v>0</v>
      </c>
      <c r="F36" s="107">
        <v>0</v>
      </c>
      <c r="G36" s="107">
        <v>0</v>
      </c>
      <c r="H36" s="107">
        <v>0</v>
      </c>
      <c r="I36" s="107">
        <v>0</v>
      </c>
      <c r="K36" s="118" t="s">
        <v>89</v>
      </c>
      <c r="L36" s="118" t="s">
        <v>90</v>
      </c>
      <c r="M36" s="119">
        <v>0</v>
      </c>
      <c r="N36" s="119">
        <v>0</v>
      </c>
      <c r="O36" s="119">
        <v>0</v>
      </c>
      <c r="P36" s="119">
        <v>0</v>
      </c>
      <c r="Q36" s="119">
        <v>0</v>
      </c>
      <c r="R36" s="119">
        <v>0</v>
      </c>
      <c r="T36" s="21">
        <f t="shared" si="1"/>
        <v>1</v>
      </c>
    </row>
    <row r="37" spans="1:20" ht="15" customHeight="1" x14ac:dyDescent="0.3">
      <c r="A37" s="12"/>
      <c r="B37" s="106" t="s">
        <v>91</v>
      </c>
      <c r="C37" s="106" t="s">
        <v>92</v>
      </c>
      <c r="D37" s="107">
        <v>0</v>
      </c>
      <c r="E37" s="107">
        <v>3</v>
      </c>
      <c r="F37" s="107">
        <v>0</v>
      </c>
      <c r="G37" s="107">
        <v>37</v>
      </c>
      <c r="H37" s="107">
        <v>1</v>
      </c>
      <c r="I37" s="107">
        <v>0</v>
      </c>
      <c r="K37" s="118" t="s">
        <v>91</v>
      </c>
      <c r="L37" s="118" t="s">
        <v>92</v>
      </c>
      <c r="M37" s="119">
        <v>0</v>
      </c>
      <c r="N37" s="119">
        <v>0</v>
      </c>
      <c r="O37" s="119">
        <v>0</v>
      </c>
      <c r="P37" s="119">
        <v>37</v>
      </c>
      <c r="Q37" s="119">
        <v>1</v>
      </c>
      <c r="R37" s="119">
        <v>0</v>
      </c>
      <c r="T37" s="21">
        <f t="shared" si="1"/>
        <v>38.369999999999997</v>
      </c>
    </row>
    <row r="38" spans="1:20" ht="15" customHeight="1" x14ac:dyDescent="0.3">
      <c r="A38" s="12"/>
      <c r="B38" s="106"/>
      <c r="C38" s="106"/>
      <c r="D38" s="107">
        <v>6416</v>
      </c>
      <c r="E38" s="107">
        <v>5916</v>
      </c>
      <c r="F38" s="107">
        <v>6542</v>
      </c>
      <c r="G38" s="107">
        <v>7560</v>
      </c>
      <c r="H38" s="107">
        <v>5701</v>
      </c>
      <c r="I38" s="107">
        <v>6147</v>
      </c>
      <c r="K38" s="118"/>
      <c r="L38" s="118"/>
      <c r="M38" s="119">
        <v>5957</v>
      </c>
      <c r="N38" s="119">
        <v>4943</v>
      </c>
      <c r="O38" s="119">
        <v>5958</v>
      </c>
      <c r="P38" s="119">
        <v>6342</v>
      </c>
      <c r="Q38" s="119">
        <v>5265</v>
      </c>
      <c r="R38" s="119">
        <v>6147</v>
      </c>
      <c r="T38" s="22">
        <f t="shared" si="1"/>
        <v>7636.6</v>
      </c>
    </row>
    <row r="39" spans="1:20" ht="15" customHeight="1" x14ac:dyDescent="0.3"/>
    <row r="40" spans="1:20" ht="15" customHeight="1" x14ac:dyDescent="0.3"/>
    <row r="41" spans="1:20" ht="15" customHeight="1" x14ac:dyDescent="0.3">
      <c r="A41" s="13"/>
      <c r="B41" s="100" t="s">
        <v>59</v>
      </c>
      <c r="C41" s="100" t="s">
        <v>60</v>
      </c>
      <c r="D41" s="100">
        <v>2021</v>
      </c>
      <c r="E41" s="100">
        <v>2022</v>
      </c>
      <c r="F41" s="100">
        <v>2023</v>
      </c>
      <c r="G41" s="100">
        <v>2024</v>
      </c>
      <c r="H41" s="100">
        <v>2025</v>
      </c>
      <c r="I41" s="100">
        <v>2026</v>
      </c>
      <c r="K41" s="114" t="s">
        <v>59</v>
      </c>
      <c r="L41" s="114" t="s">
        <v>60</v>
      </c>
      <c r="M41" s="114">
        <v>2021</v>
      </c>
      <c r="N41" s="114">
        <v>2022</v>
      </c>
      <c r="O41" s="114">
        <v>2023</v>
      </c>
      <c r="P41" s="114">
        <v>2024</v>
      </c>
      <c r="Q41" s="114">
        <v>2025</v>
      </c>
      <c r="R41" s="114">
        <v>2026</v>
      </c>
      <c r="T41" s="10"/>
    </row>
    <row r="42" spans="1:20" ht="15" customHeight="1" x14ac:dyDescent="0.3">
      <c r="A42" s="281" t="s">
        <v>4</v>
      </c>
      <c r="B42" s="101" t="s">
        <v>61</v>
      </c>
      <c r="C42" s="101" t="s">
        <v>62</v>
      </c>
      <c r="D42" s="102">
        <v>1104.26</v>
      </c>
      <c r="E42" s="102">
        <v>885.94</v>
      </c>
      <c r="F42" s="102">
        <v>1100.82</v>
      </c>
      <c r="G42" s="102">
        <v>1881.77</v>
      </c>
      <c r="H42" s="102">
        <v>1877.33</v>
      </c>
      <c r="I42" s="102">
        <v>1126.43</v>
      </c>
      <c r="K42" s="115" t="s">
        <v>61</v>
      </c>
      <c r="L42" s="115" t="s">
        <v>62</v>
      </c>
      <c r="M42" s="116">
        <v>689.79</v>
      </c>
      <c r="N42" s="116">
        <v>747.69</v>
      </c>
      <c r="O42" s="116">
        <v>895.42000000000007</v>
      </c>
      <c r="P42" s="116">
        <v>1559.4199999999998</v>
      </c>
      <c r="Q42" s="116">
        <v>1461.33</v>
      </c>
      <c r="R42" s="116">
        <v>1126.43</v>
      </c>
      <c r="T42" s="23">
        <f>MAX(D42:I42)*$V$2+1</f>
        <v>1901.5877</v>
      </c>
    </row>
    <row r="43" spans="1:20" ht="15" customHeight="1" x14ac:dyDescent="0.3">
      <c r="A43" s="281"/>
      <c r="B43" s="101" t="s">
        <v>63</v>
      </c>
      <c r="C43" s="101" t="s">
        <v>64</v>
      </c>
      <c r="D43" s="102">
        <v>3635.05</v>
      </c>
      <c r="E43" s="102">
        <v>2067.5500000000002</v>
      </c>
      <c r="F43" s="102">
        <v>2987.16</v>
      </c>
      <c r="G43" s="102">
        <v>2476.4299999999998</v>
      </c>
      <c r="H43" s="102">
        <v>3304.1000000000004</v>
      </c>
      <c r="I43" s="102">
        <v>2001.5</v>
      </c>
      <c r="K43" s="115" t="s">
        <v>63</v>
      </c>
      <c r="L43" s="115" t="s">
        <v>64</v>
      </c>
      <c r="M43" s="116">
        <v>2812.15</v>
      </c>
      <c r="N43" s="116">
        <v>1752.9</v>
      </c>
      <c r="O43" s="116">
        <v>2573.63</v>
      </c>
      <c r="P43" s="116">
        <v>2170.85</v>
      </c>
      <c r="Q43" s="116">
        <v>2709.9</v>
      </c>
      <c r="R43" s="116">
        <v>2001.5</v>
      </c>
      <c r="T43" s="23">
        <f t="shared" ref="T43:T58" si="2">MAX(D43:I43)*$V$2+1</f>
        <v>3672.4005000000002</v>
      </c>
    </row>
    <row r="44" spans="1:20" ht="15" customHeight="1" x14ac:dyDescent="0.3">
      <c r="A44" s="13"/>
      <c r="B44" s="101" t="s">
        <v>65</v>
      </c>
      <c r="C44" s="101" t="s">
        <v>66</v>
      </c>
      <c r="D44" s="102">
        <v>2563.73</v>
      </c>
      <c r="E44" s="102">
        <v>2635.5699999999997</v>
      </c>
      <c r="F44" s="102">
        <v>2897.14</v>
      </c>
      <c r="G44" s="102">
        <v>1808.1</v>
      </c>
      <c r="H44" s="102">
        <v>3072.36</v>
      </c>
      <c r="I44" s="102">
        <v>1841.0099999999998</v>
      </c>
      <c r="K44" s="115" t="s">
        <v>65</v>
      </c>
      <c r="L44" s="115" t="s">
        <v>66</v>
      </c>
      <c r="M44" s="116">
        <v>2246.88</v>
      </c>
      <c r="N44" s="116">
        <v>2246.1800000000003</v>
      </c>
      <c r="O44" s="116">
        <v>2354.6000000000004</v>
      </c>
      <c r="P44" s="116">
        <v>1391.83</v>
      </c>
      <c r="Q44" s="116">
        <v>1827.2800000000002</v>
      </c>
      <c r="R44" s="116">
        <v>1841.0099999999998</v>
      </c>
      <c r="T44" s="23">
        <f t="shared" si="2"/>
        <v>3104.0835999999999</v>
      </c>
    </row>
    <row r="45" spans="1:20" ht="15" customHeight="1" x14ac:dyDescent="0.3">
      <c r="A45" s="13"/>
      <c r="B45" s="101" t="s">
        <v>67</v>
      </c>
      <c r="C45" s="101" t="s">
        <v>68</v>
      </c>
      <c r="D45" s="102">
        <v>5706.8899999999994</v>
      </c>
      <c r="E45" s="102">
        <v>4871.91</v>
      </c>
      <c r="F45" s="102">
        <v>3240.8500000000004</v>
      </c>
      <c r="G45" s="102">
        <v>3523.29</v>
      </c>
      <c r="H45" s="102">
        <v>2239.1899999999996</v>
      </c>
      <c r="I45" s="102">
        <v>1640.85</v>
      </c>
      <c r="K45" s="115" t="s">
        <v>67</v>
      </c>
      <c r="L45" s="115" t="s">
        <v>68</v>
      </c>
      <c r="M45" s="116">
        <v>4928.29</v>
      </c>
      <c r="N45" s="116">
        <v>4375.3099999999995</v>
      </c>
      <c r="O45" s="116">
        <v>2774.7000000000003</v>
      </c>
      <c r="P45" s="116">
        <v>2838.18</v>
      </c>
      <c r="Q45" s="116">
        <v>1828.1100000000001</v>
      </c>
      <c r="R45" s="116">
        <v>1640.85</v>
      </c>
      <c r="T45" s="23">
        <f t="shared" si="2"/>
        <v>5764.9588999999996</v>
      </c>
    </row>
    <row r="46" spans="1:20" ht="15" customHeight="1" x14ac:dyDescent="0.3">
      <c r="A46" s="13"/>
      <c r="B46" s="101" t="s">
        <v>69</v>
      </c>
      <c r="C46" s="101" t="s">
        <v>70</v>
      </c>
      <c r="D46" s="102">
        <v>10492.439999999997</v>
      </c>
      <c r="E46" s="102">
        <v>13279.130000000001</v>
      </c>
      <c r="F46" s="102">
        <v>10591.079999999998</v>
      </c>
      <c r="G46" s="102">
        <v>9259.68</v>
      </c>
      <c r="H46" s="102">
        <v>6314.7399999999989</v>
      </c>
      <c r="I46" s="102">
        <v>3876.1499999999996</v>
      </c>
      <c r="K46" s="115" t="s">
        <v>69</v>
      </c>
      <c r="L46" s="115" t="s">
        <v>70</v>
      </c>
      <c r="M46" s="116">
        <v>8306.56</v>
      </c>
      <c r="N46" s="116">
        <v>10966.960000000001</v>
      </c>
      <c r="O46" s="116">
        <v>8421.59</v>
      </c>
      <c r="P46" s="116">
        <v>7739.1600000000008</v>
      </c>
      <c r="Q46" s="116">
        <v>5202.7</v>
      </c>
      <c r="R46" s="116">
        <v>3876.1499999999996</v>
      </c>
      <c r="T46" s="23">
        <f t="shared" si="2"/>
        <v>13412.921300000002</v>
      </c>
    </row>
    <row r="47" spans="1:20" ht="15" customHeight="1" x14ac:dyDescent="0.3">
      <c r="A47" s="13"/>
      <c r="B47" s="101" t="s">
        <v>71</v>
      </c>
      <c r="C47" s="101" t="s">
        <v>72</v>
      </c>
      <c r="D47" s="102">
        <v>5098</v>
      </c>
      <c r="E47" s="102">
        <v>5267.6100000000006</v>
      </c>
      <c r="F47" s="102">
        <v>6617.33</v>
      </c>
      <c r="G47" s="102">
        <v>4393.92</v>
      </c>
      <c r="H47" s="102">
        <v>3432.94</v>
      </c>
      <c r="I47" s="102">
        <v>1523.48</v>
      </c>
      <c r="K47" s="115" t="s">
        <v>71</v>
      </c>
      <c r="L47" s="115" t="s">
        <v>72</v>
      </c>
      <c r="M47" s="116">
        <v>4122.5999999999995</v>
      </c>
      <c r="N47" s="116">
        <v>3970.4900000000002</v>
      </c>
      <c r="O47" s="116">
        <v>5136.08</v>
      </c>
      <c r="P47" s="116">
        <v>3782.6299999999997</v>
      </c>
      <c r="Q47" s="116">
        <v>3132.52</v>
      </c>
      <c r="R47" s="116">
        <v>1523.48</v>
      </c>
      <c r="T47" s="23">
        <f t="shared" si="2"/>
        <v>6684.5033000000003</v>
      </c>
    </row>
    <row r="48" spans="1:20" ht="15" customHeight="1" x14ac:dyDescent="0.3">
      <c r="A48" s="13"/>
      <c r="B48" s="101" t="s">
        <v>73</v>
      </c>
      <c r="C48" s="101" t="s">
        <v>74</v>
      </c>
      <c r="D48" s="102">
        <v>1997.77</v>
      </c>
      <c r="E48" s="102">
        <v>2256.7999999999997</v>
      </c>
      <c r="F48" s="102">
        <v>2146.3000000000002</v>
      </c>
      <c r="G48" s="102">
        <v>2083.98</v>
      </c>
      <c r="H48" s="102">
        <v>2702.76</v>
      </c>
      <c r="I48" s="102">
        <v>1249.3999999999999</v>
      </c>
      <c r="K48" s="115" t="s">
        <v>73</v>
      </c>
      <c r="L48" s="115" t="s">
        <v>74</v>
      </c>
      <c r="M48" s="116">
        <v>1595.75</v>
      </c>
      <c r="N48" s="116">
        <v>1748.9099999999999</v>
      </c>
      <c r="O48" s="116">
        <v>1705.5</v>
      </c>
      <c r="P48" s="116">
        <v>1481.2399999999998</v>
      </c>
      <c r="Q48" s="116">
        <v>1591.51</v>
      </c>
      <c r="R48" s="116">
        <v>1249.3999999999999</v>
      </c>
      <c r="T48" s="23">
        <f t="shared" si="2"/>
        <v>2730.7876000000001</v>
      </c>
    </row>
    <row r="49" spans="1:20" ht="15" customHeight="1" x14ac:dyDescent="0.3">
      <c r="A49" s="13"/>
      <c r="B49" s="101" t="s">
        <v>75</v>
      </c>
      <c r="C49" s="101" t="s">
        <v>76</v>
      </c>
      <c r="D49" s="102">
        <v>6320.91</v>
      </c>
      <c r="E49" s="102">
        <v>2245.7800000000002</v>
      </c>
      <c r="F49" s="102">
        <v>3213.4300000000003</v>
      </c>
      <c r="G49" s="102">
        <v>2533.71</v>
      </c>
      <c r="H49" s="102">
        <v>2407.21</v>
      </c>
      <c r="I49" s="102">
        <v>1285.6600000000001</v>
      </c>
      <c r="K49" s="115" t="s">
        <v>75</v>
      </c>
      <c r="L49" s="115" t="s">
        <v>76</v>
      </c>
      <c r="M49" s="116">
        <v>5907.38</v>
      </c>
      <c r="N49" s="116">
        <v>1971.93</v>
      </c>
      <c r="O49" s="116">
        <v>2752.25</v>
      </c>
      <c r="P49" s="116">
        <v>1955.49</v>
      </c>
      <c r="Q49" s="116">
        <v>1736.29</v>
      </c>
      <c r="R49" s="116">
        <v>1285.6600000000001</v>
      </c>
      <c r="T49" s="23">
        <f t="shared" si="2"/>
        <v>6385.1190999999999</v>
      </c>
    </row>
    <row r="50" spans="1:20" ht="15" customHeight="1" x14ac:dyDescent="0.3">
      <c r="A50" s="13"/>
      <c r="B50" s="101" t="s">
        <v>77</v>
      </c>
      <c r="C50" s="101" t="s">
        <v>78</v>
      </c>
      <c r="D50" s="102">
        <v>1543.2599999999998</v>
      </c>
      <c r="E50" s="102">
        <v>1592.18</v>
      </c>
      <c r="F50" s="102">
        <v>1261.01</v>
      </c>
      <c r="G50" s="102">
        <v>1418.63</v>
      </c>
      <c r="H50" s="102">
        <v>1178.24</v>
      </c>
      <c r="I50" s="102">
        <v>897.59</v>
      </c>
      <c r="K50" s="115" t="s">
        <v>77</v>
      </c>
      <c r="L50" s="115" t="s">
        <v>78</v>
      </c>
      <c r="M50" s="116">
        <v>1111.1599999999999</v>
      </c>
      <c r="N50" s="116">
        <v>1325.83</v>
      </c>
      <c r="O50" s="116">
        <v>997.31000000000006</v>
      </c>
      <c r="P50" s="116">
        <v>1142.6300000000001</v>
      </c>
      <c r="Q50" s="116">
        <v>1025.5900000000001</v>
      </c>
      <c r="R50" s="116">
        <v>897.59</v>
      </c>
      <c r="T50" s="23">
        <f t="shared" si="2"/>
        <v>1609.1018000000001</v>
      </c>
    </row>
    <row r="51" spans="1:20" ht="15" customHeight="1" x14ac:dyDescent="0.3">
      <c r="A51" s="13"/>
      <c r="B51" s="101" t="s">
        <v>79</v>
      </c>
      <c r="C51" s="101" t="s">
        <v>80</v>
      </c>
      <c r="D51" s="102">
        <v>528.79999999999995</v>
      </c>
      <c r="E51" s="102">
        <v>742</v>
      </c>
      <c r="F51" s="102">
        <v>1043.8599999999999</v>
      </c>
      <c r="G51" s="102">
        <v>1180.05</v>
      </c>
      <c r="H51" s="102">
        <v>1150.25</v>
      </c>
      <c r="I51" s="102">
        <v>858.65</v>
      </c>
      <c r="K51" s="115" t="s">
        <v>79</v>
      </c>
      <c r="L51" s="115" t="s">
        <v>80</v>
      </c>
      <c r="M51" s="116">
        <v>403.8</v>
      </c>
      <c r="N51" s="116">
        <v>644.25</v>
      </c>
      <c r="O51" s="116">
        <v>821.09999999999991</v>
      </c>
      <c r="P51" s="116">
        <v>997.8</v>
      </c>
      <c r="Q51" s="116">
        <v>993.5</v>
      </c>
      <c r="R51" s="116">
        <v>858.65</v>
      </c>
      <c r="T51" s="23">
        <f t="shared" si="2"/>
        <v>1192.8505</v>
      </c>
    </row>
    <row r="52" spans="1:20" ht="15" customHeight="1" x14ac:dyDescent="0.3">
      <c r="A52" s="13"/>
      <c r="B52" s="101" t="s">
        <v>81</v>
      </c>
      <c r="C52" s="101" t="s">
        <v>82</v>
      </c>
      <c r="D52" s="102">
        <v>1980.2699999999998</v>
      </c>
      <c r="E52" s="102">
        <v>2340.04</v>
      </c>
      <c r="F52" s="102">
        <v>1800.6100000000001</v>
      </c>
      <c r="G52" s="102">
        <v>2964.48</v>
      </c>
      <c r="H52" s="102">
        <v>2364.06</v>
      </c>
      <c r="I52" s="102">
        <v>1139.56</v>
      </c>
      <c r="K52" s="115" t="s">
        <v>81</v>
      </c>
      <c r="L52" s="115" t="s">
        <v>82</v>
      </c>
      <c r="M52" s="116">
        <v>1421.0199999999998</v>
      </c>
      <c r="N52" s="116">
        <v>1837.36</v>
      </c>
      <c r="O52" s="116">
        <v>1509.6</v>
      </c>
      <c r="P52" s="116">
        <v>2655.06</v>
      </c>
      <c r="Q52" s="116">
        <v>1853.4799999999998</v>
      </c>
      <c r="R52" s="116">
        <v>1139.56</v>
      </c>
      <c r="T52" s="23">
        <f t="shared" si="2"/>
        <v>2995.1248000000001</v>
      </c>
    </row>
    <row r="53" spans="1:20" ht="15" customHeight="1" x14ac:dyDescent="0.3">
      <c r="A53" s="13"/>
      <c r="B53" s="101" t="s">
        <v>83</v>
      </c>
      <c r="C53" s="101" t="s">
        <v>84</v>
      </c>
      <c r="D53" s="102">
        <v>3306.23</v>
      </c>
      <c r="E53" s="102">
        <v>3803.5699999999997</v>
      </c>
      <c r="F53" s="102">
        <v>3546.77</v>
      </c>
      <c r="G53" s="102">
        <v>4190.08</v>
      </c>
      <c r="H53" s="102">
        <v>2656.0699999999997</v>
      </c>
      <c r="I53" s="102">
        <v>1126.01</v>
      </c>
      <c r="K53" s="115" t="s">
        <v>83</v>
      </c>
      <c r="L53" s="115" t="s">
        <v>84</v>
      </c>
      <c r="M53" s="116">
        <v>2408.08</v>
      </c>
      <c r="N53" s="116">
        <v>3057.8999999999996</v>
      </c>
      <c r="O53" s="116">
        <v>2685.08</v>
      </c>
      <c r="P53" s="116">
        <v>3181.98</v>
      </c>
      <c r="Q53" s="116">
        <v>2135.4700000000003</v>
      </c>
      <c r="R53" s="116">
        <v>1126.01</v>
      </c>
      <c r="T53" s="23">
        <f t="shared" si="2"/>
        <v>4232.9808000000003</v>
      </c>
    </row>
    <row r="54" spans="1:20" ht="15" customHeight="1" x14ac:dyDescent="0.3">
      <c r="A54" s="13"/>
      <c r="B54" s="101" t="s">
        <v>85</v>
      </c>
      <c r="C54" s="101" t="s">
        <v>86</v>
      </c>
      <c r="D54" s="102">
        <v>2250.2600000000002</v>
      </c>
      <c r="E54" s="102">
        <v>2497.13</v>
      </c>
      <c r="F54" s="102">
        <v>2585.48</v>
      </c>
      <c r="G54" s="102">
        <v>3387.07</v>
      </c>
      <c r="H54" s="102">
        <v>2686</v>
      </c>
      <c r="I54" s="102">
        <v>1517.6</v>
      </c>
      <c r="K54" s="115" t="s">
        <v>85</v>
      </c>
      <c r="L54" s="115" t="s">
        <v>86</v>
      </c>
      <c r="M54" s="116">
        <v>1798.01</v>
      </c>
      <c r="N54" s="116">
        <v>1867.5299999999997</v>
      </c>
      <c r="O54" s="116">
        <v>2060.6799999999998</v>
      </c>
      <c r="P54" s="116">
        <v>2852.7700000000004</v>
      </c>
      <c r="Q54" s="116">
        <v>2193.1</v>
      </c>
      <c r="R54" s="116">
        <v>1517.6</v>
      </c>
      <c r="T54" s="23">
        <f t="shared" si="2"/>
        <v>3421.9407000000001</v>
      </c>
    </row>
    <row r="55" spans="1:20" ht="15" customHeight="1" x14ac:dyDescent="0.3">
      <c r="A55" s="13"/>
      <c r="B55" s="101" t="s">
        <v>87</v>
      </c>
      <c r="C55" s="101" t="s">
        <v>88</v>
      </c>
      <c r="D55" s="102">
        <v>2177.67</v>
      </c>
      <c r="E55" s="102">
        <v>1466.86</v>
      </c>
      <c r="F55" s="102">
        <v>1183.8499999999999</v>
      </c>
      <c r="G55" s="102">
        <v>1485.1</v>
      </c>
      <c r="H55" s="102">
        <v>1073.4000000000001</v>
      </c>
      <c r="I55" s="102">
        <v>513.24</v>
      </c>
      <c r="K55" s="115" t="s">
        <v>87</v>
      </c>
      <c r="L55" s="115" t="s">
        <v>88</v>
      </c>
      <c r="M55" s="116">
        <v>1454.92</v>
      </c>
      <c r="N55" s="116">
        <v>1127.76</v>
      </c>
      <c r="O55" s="116">
        <v>735.35</v>
      </c>
      <c r="P55" s="116">
        <v>1159.5999999999999</v>
      </c>
      <c r="Q55" s="116">
        <v>936.6</v>
      </c>
      <c r="R55" s="116">
        <v>513.24</v>
      </c>
      <c r="T55" s="23">
        <f t="shared" si="2"/>
        <v>2200.4467</v>
      </c>
    </row>
    <row r="56" spans="1:20" ht="15" customHeight="1" x14ac:dyDescent="0.3">
      <c r="A56" s="13"/>
      <c r="B56" s="101" t="s">
        <v>89</v>
      </c>
      <c r="C56" s="101" t="s">
        <v>90</v>
      </c>
      <c r="D56" s="102">
        <v>550.49</v>
      </c>
      <c r="E56" s="102">
        <v>531.91</v>
      </c>
      <c r="F56" s="102">
        <v>537.65000000000009</v>
      </c>
      <c r="G56" s="102">
        <v>635.5</v>
      </c>
      <c r="H56" s="102">
        <v>275</v>
      </c>
      <c r="I56" s="102">
        <v>301</v>
      </c>
      <c r="K56" s="115" t="s">
        <v>89</v>
      </c>
      <c r="L56" s="115" t="s">
        <v>90</v>
      </c>
      <c r="M56" s="116">
        <v>359.17</v>
      </c>
      <c r="N56" s="116">
        <v>423.65999999999997</v>
      </c>
      <c r="O56" s="116">
        <v>470.51</v>
      </c>
      <c r="P56" s="116">
        <v>525.5</v>
      </c>
      <c r="Q56" s="116">
        <v>264</v>
      </c>
      <c r="R56" s="116">
        <v>301</v>
      </c>
      <c r="T56" s="23">
        <f t="shared" si="2"/>
        <v>642.85500000000002</v>
      </c>
    </row>
    <row r="57" spans="1:20" ht="15" customHeight="1" x14ac:dyDescent="0.3">
      <c r="A57" s="13"/>
      <c r="B57" s="101" t="s">
        <v>91</v>
      </c>
      <c r="C57" s="101" t="s">
        <v>92</v>
      </c>
      <c r="D57" s="102">
        <v>174.68</v>
      </c>
      <c r="E57" s="102">
        <v>184.7</v>
      </c>
      <c r="F57" s="102">
        <v>242.05</v>
      </c>
      <c r="G57" s="102">
        <v>496.8</v>
      </c>
      <c r="H57" s="102">
        <v>312.2</v>
      </c>
      <c r="I57" s="102">
        <v>77.300000000000011</v>
      </c>
      <c r="K57" s="115" t="s">
        <v>91</v>
      </c>
      <c r="L57" s="115" t="s">
        <v>92</v>
      </c>
      <c r="M57" s="116">
        <v>88.679999999999993</v>
      </c>
      <c r="N57" s="116">
        <v>157.69999999999999</v>
      </c>
      <c r="O57" s="116">
        <v>211.3</v>
      </c>
      <c r="P57" s="116">
        <v>420.15</v>
      </c>
      <c r="Q57" s="116">
        <v>180.20000000000002</v>
      </c>
      <c r="R57" s="116">
        <v>77.300000000000011</v>
      </c>
      <c r="T57" s="23">
        <f t="shared" si="2"/>
        <v>502.76800000000003</v>
      </c>
    </row>
    <row r="58" spans="1:20" ht="15" customHeight="1" x14ac:dyDescent="0.3">
      <c r="A58" s="13"/>
      <c r="B58" s="101"/>
      <c r="C58" s="101"/>
      <c r="D58" s="102">
        <v>49430.71</v>
      </c>
      <c r="E58" s="102">
        <v>46668.68</v>
      </c>
      <c r="F58" s="102">
        <v>44995.390000000007</v>
      </c>
      <c r="G58" s="102">
        <v>43718.590000000004</v>
      </c>
      <c r="H58" s="102">
        <v>37045.85</v>
      </c>
      <c r="I58" s="102">
        <v>20975.429999999997</v>
      </c>
      <c r="K58" s="115"/>
      <c r="L58" s="115"/>
      <c r="M58" s="116">
        <v>39654.239999999998</v>
      </c>
      <c r="N58" s="116">
        <v>38222.360000000008</v>
      </c>
      <c r="O58" s="116">
        <v>36104.700000000004</v>
      </c>
      <c r="P58" s="116">
        <v>35854.29</v>
      </c>
      <c r="Q58" s="116">
        <v>29071.579999999998</v>
      </c>
      <c r="R58" s="116">
        <v>20975.429999999997</v>
      </c>
      <c r="T58" s="24">
        <f t="shared" si="2"/>
        <v>49926.017099999997</v>
      </c>
    </row>
    <row r="59" spans="1:20" ht="15" customHeight="1" x14ac:dyDescent="0.3"/>
    <row r="60" spans="1:20" ht="15" customHeight="1" x14ac:dyDescent="0.3"/>
    <row r="61" spans="1:20" ht="15" customHeight="1" x14ac:dyDescent="0.3">
      <c r="A61" s="73"/>
      <c r="B61" s="157" t="s">
        <v>59</v>
      </c>
      <c r="C61" s="157" t="s">
        <v>60</v>
      </c>
      <c r="D61" s="157">
        <v>2021</v>
      </c>
      <c r="E61" s="157">
        <v>2022</v>
      </c>
      <c r="F61" s="157">
        <v>2023</v>
      </c>
      <c r="G61" s="157">
        <v>2024</v>
      </c>
      <c r="H61" s="157">
        <v>2025</v>
      </c>
      <c r="I61" s="157">
        <v>2026</v>
      </c>
      <c r="K61" s="158" t="s">
        <v>59</v>
      </c>
      <c r="L61" s="158" t="s">
        <v>60</v>
      </c>
      <c r="M61" s="158">
        <v>2021</v>
      </c>
      <c r="N61" s="158">
        <v>2022</v>
      </c>
      <c r="O61" s="158">
        <v>2023</v>
      </c>
      <c r="P61" s="158">
        <v>2024</v>
      </c>
      <c r="Q61" s="158">
        <v>2025</v>
      </c>
      <c r="R61" s="158">
        <v>2026</v>
      </c>
    </row>
    <row r="62" spans="1:20" ht="15" customHeight="1" x14ac:dyDescent="0.3">
      <c r="A62" s="284" t="s">
        <v>15</v>
      </c>
      <c r="B62" s="159" t="s">
        <v>61</v>
      </c>
      <c r="C62" s="159" t="s">
        <v>62</v>
      </c>
      <c r="D62" s="160">
        <v>3732.63</v>
      </c>
      <c r="E62" s="160">
        <v>4136.49</v>
      </c>
      <c r="F62" s="160">
        <v>5048.9799999999996</v>
      </c>
      <c r="G62" s="160">
        <v>5851.14</v>
      </c>
      <c r="H62" s="160">
        <v>3791.3199999999997</v>
      </c>
      <c r="I62" s="160">
        <v>2449.1499999999996</v>
      </c>
      <c r="K62" s="161" t="s">
        <v>61</v>
      </c>
      <c r="L62" s="161" t="s">
        <v>62</v>
      </c>
      <c r="M62" s="162">
        <v>3054.6499999999996</v>
      </c>
      <c r="N62" s="162">
        <v>3306.1099999999997</v>
      </c>
      <c r="O62" s="162">
        <v>4149.29</v>
      </c>
      <c r="P62" s="162">
        <v>5009.0200000000004</v>
      </c>
      <c r="Q62" s="162">
        <v>3347.7099999999996</v>
      </c>
      <c r="R62" s="162">
        <v>2449.1499999999996</v>
      </c>
      <c r="T62" s="45">
        <f>MAX(D62:I62)*$V$2+1</f>
        <v>5910.6514000000006</v>
      </c>
    </row>
    <row r="63" spans="1:20" ht="15" customHeight="1" x14ac:dyDescent="0.3">
      <c r="A63" s="284"/>
      <c r="B63" s="159" t="s">
        <v>63</v>
      </c>
      <c r="C63" s="159" t="s">
        <v>64</v>
      </c>
      <c r="D63" s="160">
        <v>6939.33</v>
      </c>
      <c r="E63" s="160">
        <v>6626.45</v>
      </c>
      <c r="F63" s="160">
        <v>7381.1399999999994</v>
      </c>
      <c r="G63" s="160">
        <v>9540.0099999999984</v>
      </c>
      <c r="H63" s="160">
        <v>6852.87</v>
      </c>
      <c r="I63" s="160">
        <v>5379.11</v>
      </c>
      <c r="K63" s="161" t="s">
        <v>63</v>
      </c>
      <c r="L63" s="161" t="s">
        <v>64</v>
      </c>
      <c r="M63" s="162">
        <v>5571.5999999999995</v>
      </c>
      <c r="N63" s="162">
        <v>5021.5</v>
      </c>
      <c r="O63" s="162">
        <v>5920.869999999999</v>
      </c>
      <c r="P63" s="162">
        <v>7804.6100000000006</v>
      </c>
      <c r="Q63" s="162">
        <v>5668.43</v>
      </c>
      <c r="R63" s="162">
        <v>5379.11</v>
      </c>
      <c r="T63" s="45">
        <f t="shared" ref="T63:T78" si="3">MAX(D63:I63)*$V$2+1</f>
        <v>9636.4100999999991</v>
      </c>
    </row>
    <row r="64" spans="1:20" ht="15" customHeight="1" x14ac:dyDescent="0.3">
      <c r="A64" s="284" t="s">
        <v>16</v>
      </c>
      <c r="B64" s="159" t="s">
        <v>65</v>
      </c>
      <c r="C64" s="159" t="s">
        <v>66</v>
      </c>
      <c r="D64" s="160">
        <v>4133.6999999999989</v>
      </c>
      <c r="E64" s="160">
        <v>5277.6000000000013</v>
      </c>
      <c r="F64" s="160">
        <v>4467.1500000000005</v>
      </c>
      <c r="G64" s="160">
        <v>5094.96</v>
      </c>
      <c r="H64" s="160">
        <v>5448.83</v>
      </c>
      <c r="I64" s="160">
        <v>3261.8</v>
      </c>
      <c r="K64" s="161" t="s">
        <v>65</v>
      </c>
      <c r="L64" s="161" t="s">
        <v>66</v>
      </c>
      <c r="M64" s="162">
        <v>3128.41</v>
      </c>
      <c r="N64" s="162">
        <v>4170.13</v>
      </c>
      <c r="O64" s="162">
        <v>3659.02</v>
      </c>
      <c r="P64" s="162">
        <v>3889.7200000000003</v>
      </c>
      <c r="Q64" s="162">
        <v>4232.8</v>
      </c>
      <c r="R64" s="162">
        <v>3261.8</v>
      </c>
      <c r="T64" s="45">
        <f t="shared" si="3"/>
        <v>5504.3182999999999</v>
      </c>
    </row>
    <row r="65" spans="1:20" ht="15" customHeight="1" x14ac:dyDescent="0.3">
      <c r="A65" s="284"/>
      <c r="B65" s="159" t="s">
        <v>67</v>
      </c>
      <c r="C65" s="159" t="s">
        <v>68</v>
      </c>
      <c r="D65" s="160">
        <v>3715.8999999999996</v>
      </c>
      <c r="E65" s="160">
        <v>5863.4199999999992</v>
      </c>
      <c r="F65" s="160">
        <v>6478.8</v>
      </c>
      <c r="G65" s="160">
        <v>7518.86</v>
      </c>
      <c r="H65" s="160">
        <v>7497.87</v>
      </c>
      <c r="I65" s="160">
        <v>4914.7300000000005</v>
      </c>
      <c r="K65" s="161" t="s">
        <v>67</v>
      </c>
      <c r="L65" s="161" t="s">
        <v>68</v>
      </c>
      <c r="M65" s="162">
        <v>2656.25</v>
      </c>
      <c r="N65" s="162">
        <v>4338.62</v>
      </c>
      <c r="O65" s="162">
        <v>5102.97</v>
      </c>
      <c r="P65" s="162">
        <v>6022.37</v>
      </c>
      <c r="Q65" s="162">
        <v>6152.27</v>
      </c>
      <c r="R65" s="162">
        <v>4914.7300000000005</v>
      </c>
      <c r="T65" s="45">
        <f t="shared" si="3"/>
        <v>7595.0486000000001</v>
      </c>
    </row>
    <row r="66" spans="1:20" ht="15" customHeight="1" x14ac:dyDescent="0.3">
      <c r="A66" s="73"/>
      <c r="B66" s="159" t="s">
        <v>69</v>
      </c>
      <c r="C66" s="159" t="s">
        <v>70</v>
      </c>
      <c r="D66" s="160">
        <v>11947.449999999999</v>
      </c>
      <c r="E66" s="160">
        <v>18839.420000000002</v>
      </c>
      <c r="F66" s="160">
        <v>19230.98</v>
      </c>
      <c r="G66" s="160">
        <v>19760.13</v>
      </c>
      <c r="H66" s="160">
        <v>24103.329999999998</v>
      </c>
      <c r="I66" s="160">
        <v>15452.86</v>
      </c>
      <c r="K66" s="161" t="s">
        <v>69</v>
      </c>
      <c r="L66" s="161" t="s">
        <v>70</v>
      </c>
      <c r="M66" s="162">
        <v>8746.3100000000013</v>
      </c>
      <c r="N66" s="162">
        <v>15030.769999999999</v>
      </c>
      <c r="O66" s="162">
        <v>15369.970000000001</v>
      </c>
      <c r="P66" s="162">
        <v>15922.349999999999</v>
      </c>
      <c r="Q66" s="162">
        <v>19044.169999999995</v>
      </c>
      <c r="R66" s="162">
        <v>15452.86</v>
      </c>
      <c r="T66" s="45">
        <f t="shared" si="3"/>
        <v>24345.363299999997</v>
      </c>
    </row>
    <row r="67" spans="1:20" ht="15" customHeight="1" x14ac:dyDescent="0.3">
      <c r="A67" s="74"/>
      <c r="B67" s="159" t="s">
        <v>71</v>
      </c>
      <c r="C67" s="159" t="s">
        <v>72</v>
      </c>
      <c r="D67" s="160">
        <v>3088.79</v>
      </c>
      <c r="E67" s="160">
        <v>3593.04</v>
      </c>
      <c r="F67" s="160">
        <v>4957.92</v>
      </c>
      <c r="G67" s="160">
        <v>3967.81</v>
      </c>
      <c r="H67" s="160">
        <v>5295.71</v>
      </c>
      <c r="I67" s="160">
        <v>4737.54</v>
      </c>
      <c r="K67" s="161" t="s">
        <v>71</v>
      </c>
      <c r="L67" s="161" t="s">
        <v>72</v>
      </c>
      <c r="M67" s="162">
        <v>2379.54</v>
      </c>
      <c r="N67" s="162">
        <v>2744.88</v>
      </c>
      <c r="O67" s="162">
        <v>4196.17</v>
      </c>
      <c r="P67" s="162">
        <v>3117.31</v>
      </c>
      <c r="Q67" s="162">
        <v>4430.76</v>
      </c>
      <c r="R67" s="162">
        <v>4737.54</v>
      </c>
      <c r="T67" s="45">
        <f t="shared" si="3"/>
        <v>5349.6670999999997</v>
      </c>
    </row>
    <row r="68" spans="1:20" ht="15" customHeight="1" x14ac:dyDescent="0.3">
      <c r="A68" s="74"/>
      <c r="B68" s="159" t="s">
        <v>73</v>
      </c>
      <c r="C68" s="159" t="s">
        <v>74</v>
      </c>
      <c r="D68" s="160">
        <v>2762.06</v>
      </c>
      <c r="E68" s="160">
        <v>3800.6099999999997</v>
      </c>
      <c r="F68" s="160">
        <v>4042.93</v>
      </c>
      <c r="G68" s="160">
        <v>4670.25</v>
      </c>
      <c r="H68" s="160">
        <v>4451.8499999999995</v>
      </c>
      <c r="I68" s="160">
        <v>3923.13</v>
      </c>
      <c r="K68" s="161" t="s">
        <v>73</v>
      </c>
      <c r="L68" s="161" t="s">
        <v>74</v>
      </c>
      <c r="M68" s="162">
        <v>2119.5600000000004</v>
      </c>
      <c r="N68" s="162">
        <v>3394.81</v>
      </c>
      <c r="O68" s="162">
        <v>3585.43</v>
      </c>
      <c r="P68" s="162">
        <v>4101.72</v>
      </c>
      <c r="Q68" s="162">
        <v>3924.0699999999997</v>
      </c>
      <c r="R68" s="162">
        <v>3923.13</v>
      </c>
      <c r="T68" s="45">
        <f t="shared" si="3"/>
        <v>4717.9525000000003</v>
      </c>
    </row>
    <row r="69" spans="1:20" ht="15" customHeight="1" x14ac:dyDescent="0.3">
      <c r="A69" s="74"/>
      <c r="B69" s="159" t="s">
        <v>75</v>
      </c>
      <c r="C69" s="159" t="s">
        <v>76</v>
      </c>
      <c r="D69" s="160">
        <v>3110.12</v>
      </c>
      <c r="E69" s="160">
        <v>4111.17</v>
      </c>
      <c r="F69" s="160">
        <v>4214.3899999999994</v>
      </c>
      <c r="G69" s="160">
        <v>3105.9</v>
      </c>
      <c r="H69" s="160">
        <v>2440.6799999999998</v>
      </c>
      <c r="I69" s="160">
        <v>2254.71</v>
      </c>
      <c r="K69" s="161" t="s">
        <v>75</v>
      </c>
      <c r="L69" s="161" t="s">
        <v>76</v>
      </c>
      <c r="M69" s="162">
        <v>2332.37</v>
      </c>
      <c r="N69" s="162">
        <v>3545.62</v>
      </c>
      <c r="O69" s="162">
        <v>3709.36</v>
      </c>
      <c r="P69" s="162">
        <v>2656.3</v>
      </c>
      <c r="Q69" s="162">
        <v>2150.85</v>
      </c>
      <c r="R69" s="162">
        <v>2254.71</v>
      </c>
      <c r="T69" s="45">
        <f t="shared" si="3"/>
        <v>4257.5338999999994</v>
      </c>
    </row>
    <row r="70" spans="1:20" ht="15" customHeight="1" x14ac:dyDescent="0.3">
      <c r="A70" s="74"/>
      <c r="B70" s="159" t="s">
        <v>77</v>
      </c>
      <c r="C70" s="159" t="s">
        <v>78</v>
      </c>
      <c r="D70" s="160">
        <v>3061.7200000000003</v>
      </c>
      <c r="E70" s="160">
        <v>2809.96</v>
      </c>
      <c r="F70" s="160">
        <v>2694.67</v>
      </c>
      <c r="G70" s="160">
        <v>2789.1400000000003</v>
      </c>
      <c r="H70" s="160">
        <v>3064.9499999999994</v>
      </c>
      <c r="I70" s="160">
        <v>2033.1299999999997</v>
      </c>
      <c r="K70" s="161" t="s">
        <v>77</v>
      </c>
      <c r="L70" s="161" t="s">
        <v>78</v>
      </c>
      <c r="M70" s="162">
        <v>2380.7199999999998</v>
      </c>
      <c r="N70" s="162">
        <v>2262.6999999999998</v>
      </c>
      <c r="O70" s="162">
        <v>2293.62</v>
      </c>
      <c r="P70" s="162">
        <v>2520.9700000000003</v>
      </c>
      <c r="Q70" s="162">
        <v>2644.95</v>
      </c>
      <c r="R70" s="162">
        <v>2033.1299999999997</v>
      </c>
      <c r="T70" s="45">
        <f t="shared" si="3"/>
        <v>3096.5994999999994</v>
      </c>
    </row>
    <row r="71" spans="1:20" ht="15" customHeight="1" x14ac:dyDescent="0.3">
      <c r="A71" s="74"/>
      <c r="B71" s="159" t="s">
        <v>79</v>
      </c>
      <c r="C71" s="159" t="s">
        <v>80</v>
      </c>
      <c r="D71" s="160">
        <v>607.09999999999991</v>
      </c>
      <c r="E71" s="160">
        <v>1311.02</v>
      </c>
      <c r="F71" s="160">
        <v>1238.28</v>
      </c>
      <c r="G71" s="160">
        <v>1370.01</v>
      </c>
      <c r="H71" s="160">
        <v>1315.55</v>
      </c>
      <c r="I71" s="160">
        <v>1548.3100000000002</v>
      </c>
      <c r="K71" s="161" t="s">
        <v>79</v>
      </c>
      <c r="L71" s="161" t="s">
        <v>80</v>
      </c>
      <c r="M71" s="162">
        <v>459.90000000000003</v>
      </c>
      <c r="N71" s="162">
        <v>1138.67</v>
      </c>
      <c r="O71" s="162">
        <v>1056.03</v>
      </c>
      <c r="P71" s="162">
        <v>1279.1099999999999</v>
      </c>
      <c r="Q71" s="162">
        <v>1236.3999999999999</v>
      </c>
      <c r="R71" s="162">
        <v>1548.3100000000002</v>
      </c>
      <c r="T71" s="45">
        <f t="shared" si="3"/>
        <v>1564.7931000000001</v>
      </c>
    </row>
    <row r="72" spans="1:20" ht="15" customHeight="1" x14ac:dyDescent="0.3">
      <c r="A72" s="74"/>
      <c r="B72" s="159" t="s">
        <v>81</v>
      </c>
      <c r="C72" s="159" t="s">
        <v>82</v>
      </c>
      <c r="D72" s="160">
        <v>3887.1</v>
      </c>
      <c r="E72" s="160">
        <v>5808.41</v>
      </c>
      <c r="F72" s="160">
        <v>7230.0599999999995</v>
      </c>
      <c r="G72" s="160">
        <v>6804.68</v>
      </c>
      <c r="H72" s="160">
        <v>5610.3499999999995</v>
      </c>
      <c r="I72" s="160">
        <v>3864.81</v>
      </c>
      <c r="K72" s="161" t="s">
        <v>81</v>
      </c>
      <c r="L72" s="161" t="s">
        <v>82</v>
      </c>
      <c r="M72" s="162">
        <v>3057.34</v>
      </c>
      <c r="N72" s="162">
        <v>4787.1099999999997</v>
      </c>
      <c r="O72" s="162">
        <v>6019.5599999999995</v>
      </c>
      <c r="P72" s="162">
        <v>5318.93</v>
      </c>
      <c r="Q72" s="162">
        <v>4560.2700000000004</v>
      </c>
      <c r="R72" s="162">
        <v>3864.81</v>
      </c>
      <c r="T72" s="45">
        <f t="shared" si="3"/>
        <v>7303.3606</v>
      </c>
    </row>
    <row r="73" spans="1:20" ht="15" customHeight="1" x14ac:dyDescent="0.3">
      <c r="A73" s="74"/>
      <c r="B73" s="159" t="s">
        <v>83</v>
      </c>
      <c r="C73" s="159" t="s">
        <v>84</v>
      </c>
      <c r="D73" s="160">
        <v>2747.49</v>
      </c>
      <c r="E73" s="160">
        <v>4642.9800000000005</v>
      </c>
      <c r="F73" s="160">
        <v>6765.6100000000006</v>
      </c>
      <c r="G73" s="160">
        <v>5899.8099999999995</v>
      </c>
      <c r="H73" s="160">
        <v>6978.4000000000015</v>
      </c>
      <c r="I73" s="160">
        <v>2846.8</v>
      </c>
      <c r="K73" s="161" t="s">
        <v>83</v>
      </c>
      <c r="L73" s="161" t="s">
        <v>84</v>
      </c>
      <c r="M73" s="162">
        <v>2310.8999999999996</v>
      </c>
      <c r="N73" s="162">
        <v>3933.7299999999996</v>
      </c>
      <c r="O73" s="162">
        <v>5403.11</v>
      </c>
      <c r="P73" s="162">
        <v>4439.8599999999997</v>
      </c>
      <c r="Q73" s="162">
        <v>5630.0500000000011</v>
      </c>
      <c r="R73" s="162">
        <v>2846.8</v>
      </c>
      <c r="T73" s="45">
        <f t="shared" si="3"/>
        <v>7049.1840000000011</v>
      </c>
    </row>
    <row r="74" spans="1:20" ht="15" customHeight="1" x14ac:dyDescent="0.3">
      <c r="A74" s="74"/>
      <c r="B74" s="159" t="s">
        <v>85</v>
      </c>
      <c r="C74" s="159" t="s">
        <v>86</v>
      </c>
      <c r="D74" s="160">
        <v>2566.85</v>
      </c>
      <c r="E74" s="160">
        <v>4321.3900000000003</v>
      </c>
      <c r="F74" s="160">
        <v>11731.1</v>
      </c>
      <c r="G74" s="160">
        <v>9728.2300000000032</v>
      </c>
      <c r="H74" s="160">
        <v>6428.43</v>
      </c>
      <c r="I74" s="160">
        <v>4313.2000000000007</v>
      </c>
      <c r="K74" s="161" t="s">
        <v>85</v>
      </c>
      <c r="L74" s="161" t="s">
        <v>86</v>
      </c>
      <c r="M74" s="162">
        <v>1961.05</v>
      </c>
      <c r="N74" s="162">
        <v>3471.17</v>
      </c>
      <c r="O74" s="162">
        <v>8925.9800000000014</v>
      </c>
      <c r="P74" s="162">
        <v>8146.56</v>
      </c>
      <c r="Q74" s="162">
        <v>5140.26</v>
      </c>
      <c r="R74" s="162">
        <v>4313.2000000000007</v>
      </c>
      <c r="T74" s="45">
        <f t="shared" si="3"/>
        <v>11849.411</v>
      </c>
    </row>
    <row r="75" spans="1:20" ht="15" customHeight="1" x14ac:dyDescent="0.3">
      <c r="A75" s="74"/>
      <c r="B75" s="159" t="s">
        <v>87</v>
      </c>
      <c r="C75" s="159" t="s">
        <v>88</v>
      </c>
      <c r="D75" s="160">
        <v>4231.9599999999991</v>
      </c>
      <c r="E75" s="160">
        <v>8010.7199999999993</v>
      </c>
      <c r="F75" s="160">
        <v>5172.6499999999996</v>
      </c>
      <c r="G75" s="160">
        <v>4955.07</v>
      </c>
      <c r="H75" s="160">
        <v>3131.7000000000003</v>
      </c>
      <c r="I75" s="160">
        <v>2384.06</v>
      </c>
      <c r="K75" s="161" t="s">
        <v>87</v>
      </c>
      <c r="L75" s="161" t="s">
        <v>88</v>
      </c>
      <c r="M75" s="162">
        <v>2582.86</v>
      </c>
      <c r="N75" s="162">
        <v>5575.5199999999995</v>
      </c>
      <c r="O75" s="162">
        <v>4518.8599999999997</v>
      </c>
      <c r="P75" s="162">
        <v>4147.9699999999993</v>
      </c>
      <c r="Q75" s="162">
        <v>2743.4</v>
      </c>
      <c r="R75" s="162">
        <v>2384.06</v>
      </c>
      <c r="T75" s="45">
        <f t="shared" si="3"/>
        <v>8091.8271999999997</v>
      </c>
    </row>
    <row r="76" spans="1:20" ht="15" customHeight="1" x14ac:dyDescent="0.3">
      <c r="A76" s="74"/>
      <c r="B76" s="159" t="s">
        <v>89</v>
      </c>
      <c r="C76" s="159" t="s">
        <v>90</v>
      </c>
      <c r="D76" s="160">
        <v>398.6</v>
      </c>
      <c r="E76" s="160">
        <v>604.75</v>
      </c>
      <c r="F76" s="160">
        <v>1204.07</v>
      </c>
      <c r="G76" s="160">
        <v>950.25</v>
      </c>
      <c r="H76" s="160">
        <v>778.74</v>
      </c>
      <c r="I76" s="160">
        <v>509.25</v>
      </c>
      <c r="K76" s="161" t="s">
        <v>89</v>
      </c>
      <c r="L76" s="161" t="s">
        <v>90</v>
      </c>
      <c r="M76" s="162">
        <v>309.10000000000002</v>
      </c>
      <c r="N76" s="162">
        <v>485.25</v>
      </c>
      <c r="O76" s="162">
        <v>1038.9000000000001</v>
      </c>
      <c r="P76" s="162">
        <v>757</v>
      </c>
      <c r="Q76" s="162">
        <v>617.99</v>
      </c>
      <c r="R76" s="162">
        <v>509.25</v>
      </c>
      <c r="T76" s="45">
        <f t="shared" si="3"/>
        <v>1217.1107</v>
      </c>
    </row>
    <row r="77" spans="1:20" ht="15" customHeight="1" x14ac:dyDescent="0.3">
      <c r="A77" s="74"/>
      <c r="B77" s="159" t="s">
        <v>91</v>
      </c>
      <c r="C77" s="159" t="s">
        <v>92</v>
      </c>
      <c r="D77" s="160">
        <v>402.1</v>
      </c>
      <c r="E77" s="160">
        <v>789.2</v>
      </c>
      <c r="F77" s="160">
        <v>755.4</v>
      </c>
      <c r="G77" s="160">
        <v>906.48</v>
      </c>
      <c r="H77" s="160">
        <v>1041.0999999999999</v>
      </c>
      <c r="I77" s="160">
        <v>424.58</v>
      </c>
      <c r="K77" s="161" t="s">
        <v>91</v>
      </c>
      <c r="L77" s="161" t="s">
        <v>92</v>
      </c>
      <c r="M77" s="162">
        <v>284.60000000000002</v>
      </c>
      <c r="N77" s="162">
        <v>748.45</v>
      </c>
      <c r="O77" s="162">
        <v>665.4</v>
      </c>
      <c r="P77" s="162">
        <v>708.89999999999986</v>
      </c>
      <c r="Q77" s="162">
        <v>955.85</v>
      </c>
      <c r="R77" s="162">
        <v>424.58</v>
      </c>
      <c r="T77" s="45">
        <f t="shared" si="3"/>
        <v>1052.511</v>
      </c>
    </row>
    <row r="78" spans="1:20" ht="15" customHeight="1" x14ac:dyDescent="0.3">
      <c r="A78" s="74"/>
      <c r="B78" s="163"/>
      <c r="C78" s="163"/>
      <c r="D78" s="164">
        <v>57332.899999999987</v>
      </c>
      <c r="E78" s="164">
        <v>80546.62999999999</v>
      </c>
      <c r="F78" s="164">
        <v>92614.13</v>
      </c>
      <c r="G78" s="164">
        <v>92912.73</v>
      </c>
      <c r="H78" s="164">
        <v>88231.679999999993</v>
      </c>
      <c r="I78" s="164">
        <v>60297.17</v>
      </c>
      <c r="K78" s="161"/>
      <c r="L78" s="165"/>
      <c r="M78" s="166">
        <v>43335.160000000011</v>
      </c>
      <c r="N78" s="166">
        <v>63955.039999999986</v>
      </c>
      <c r="O78" s="166">
        <v>75614.539999999994</v>
      </c>
      <c r="P78" s="166">
        <v>75842.7</v>
      </c>
      <c r="Q78" s="166">
        <v>72480.23</v>
      </c>
      <c r="R78" s="166">
        <v>60297.17</v>
      </c>
      <c r="T78" s="52">
        <f t="shared" si="3"/>
        <v>93842.857300000003</v>
      </c>
    </row>
    <row r="79" spans="1:20" ht="15" customHeight="1" x14ac:dyDescent="0.3"/>
    <row r="80" spans="1:20" ht="15" customHeight="1" x14ac:dyDescent="0.3"/>
    <row r="81" spans="1:20" ht="15" customHeight="1" x14ac:dyDescent="0.3">
      <c r="A81" s="69"/>
      <c r="B81" s="137" t="s">
        <v>59</v>
      </c>
      <c r="C81" s="137" t="s">
        <v>60</v>
      </c>
      <c r="D81" s="137">
        <v>2021</v>
      </c>
      <c r="E81" s="137">
        <v>2022</v>
      </c>
      <c r="F81" s="137">
        <v>2023</v>
      </c>
      <c r="G81" s="137">
        <v>2024</v>
      </c>
      <c r="H81" s="137">
        <v>2025</v>
      </c>
      <c r="I81" s="137">
        <v>2026</v>
      </c>
      <c r="K81" s="138" t="s">
        <v>59</v>
      </c>
      <c r="L81" s="138" t="s">
        <v>60</v>
      </c>
      <c r="M81" s="138">
        <v>2021</v>
      </c>
      <c r="N81" s="138">
        <v>2022</v>
      </c>
      <c r="O81" s="138">
        <v>2023</v>
      </c>
      <c r="P81" s="138">
        <v>2024</v>
      </c>
      <c r="Q81" s="138">
        <v>2025</v>
      </c>
      <c r="R81" s="138">
        <v>2026</v>
      </c>
    </row>
    <row r="82" spans="1:20" ht="15" customHeight="1" x14ac:dyDescent="0.3">
      <c r="A82" s="69"/>
      <c r="B82" s="139" t="s">
        <v>61</v>
      </c>
      <c r="C82" s="139" t="s">
        <v>62</v>
      </c>
      <c r="D82" s="140">
        <v>2100.2000000000003</v>
      </c>
      <c r="E82" s="140">
        <v>1893.7</v>
      </c>
      <c r="F82" s="140">
        <v>2218.0499999999997</v>
      </c>
      <c r="G82" s="140">
        <v>2423.58</v>
      </c>
      <c r="H82" s="140">
        <v>1742.6</v>
      </c>
      <c r="I82" s="140">
        <v>907.18000000000006</v>
      </c>
      <c r="K82" s="141" t="s">
        <v>61</v>
      </c>
      <c r="L82" s="141" t="s">
        <v>62</v>
      </c>
      <c r="M82" s="142">
        <v>1690</v>
      </c>
      <c r="N82" s="142">
        <v>1644.1</v>
      </c>
      <c r="O82" s="142">
        <v>1762.9699999999998</v>
      </c>
      <c r="P82" s="142">
        <v>1842.75</v>
      </c>
      <c r="Q82" s="142">
        <v>1426.85</v>
      </c>
      <c r="R82" s="142">
        <v>907.18000000000006</v>
      </c>
      <c r="T82" s="37">
        <f>MAX(D82:I82)*$V$2+1</f>
        <v>2448.8157999999999</v>
      </c>
    </row>
    <row r="83" spans="1:20" ht="15" customHeight="1" x14ac:dyDescent="0.3">
      <c r="A83" s="289" t="s">
        <v>13</v>
      </c>
      <c r="B83" s="139" t="s">
        <v>63</v>
      </c>
      <c r="C83" s="139" t="s">
        <v>64</v>
      </c>
      <c r="D83" s="140">
        <v>1344.5</v>
      </c>
      <c r="E83" s="140">
        <v>2798.170000000001</v>
      </c>
      <c r="F83" s="140">
        <v>4606.3599999999997</v>
      </c>
      <c r="G83" s="140">
        <v>4701.7700000000004</v>
      </c>
      <c r="H83" s="140">
        <v>4083.41</v>
      </c>
      <c r="I83" s="140">
        <v>2718.8</v>
      </c>
      <c r="K83" s="141" t="s">
        <v>63</v>
      </c>
      <c r="L83" s="141" t="s">
        <v>64</v>
      </c>
      <c r="M83" s="142">
        <v>1200.75</v>
      </c>
      <c r="N83" s="142">
        <v>1984.66</v>
      </c>
      <c r="O83" s="142">
        <v>3642.75</v>
      </c>
      <c r="P83" s="142">
        <v>3648.9800000000005</v>
      </c>
      <c r="Q83" s="142">
        <v>3371.0199999999995</v>
      </c>
      <c r="R83" s="142">
        <v>2718.8</v>
      </c>
      <c r="T83" s="37">
        <f t="shared" ref="T83:T98" si="4">MAX(D83:I83)*$V$2+1</f>
        <v>4749.7877000000008</v>
      </c>
    </row>
    <row r="84" spans="1:20" ht="15" customHeight="1" x14ac:dyDescent="0.3">
      <c r="A84" s="289"/>
      <c r="B84" s="139" t="s">
        <v>65</v>
      </c>
      <c r="C84" s="139" t="s">
        <v>66</v>
      </c>
      <c r="D84" s="140">
        <v>2903.42</v>
      </c>
      <c r="E84" s="140">
        <v>2926.75</v>
      </c>
      <c r="F84" s="140">
        <v>1373.75</v>
      </c>
      <c r="G84" s="140">
        <v>446.45</v>
      </c>
      <c r="H84" s="140">
        <v>650.25</v>
      </c>
      <c r="I84" s="140">
        <v>687.25</v>
      </c>
      <c r="K84" s="141" t="s">
        <v>65</v>
      </c>
      <c r="L84" s="141" t="s">
        <v>66</v>
      </c>
      <c r="M84" s="142">
        <v>2010.92</v>
      </c>
      <c r="N84" s="142">
        <v>2450.75</v>
      </c>
      <c r="O84" s="142">
        <v>1052.25</v>
      </c>
      <c r="P84" s="142">
        <v>372.75</v>
      </c>
      <c r="Q84" s="142">
        <v>462.5</v>
      </c>
      <c r="R84" s="142">
        <v>687.25</v>
      </c>
      <c r="T84" s="37">
        <f t="shared" si="4"/>
        <v>2957.0174999999999</v>
      </c>
    </row>
    <row r="85" spans="1:20" ht="15" customHeight="1" x14ac:dyDescent="0.3">
      <c r="A85" s="289" t="s">
        <v>17</v>
      </c>
      <c r="B85" s="139" t="s">
        <v>67</v>
      </c>
      <c r="C85" s="139" t="s">
        <v>68</v>
      </c>
      <c r="D85" s="140">
        <v>1430.9</v>
      </c>
      <c r="E85" s="140">
        <v>1993.4</v>
      </c>
      <c r="F85" s="140">
        <v>2148.6499999999996</v>
      </c>
      <c r="G85" s="140">
        <v>2001.5500000000002</v>
      </c>
      <c r="H85" s="140">
        <v>1828.08</v>
      </c>
      <c r="I85" s="140">
        <v>1099.25</v>
      </c>
      <c r="K85" s="141" t="s">
        <v>67</v>
      </c>
      <c r="L85" s="141" t="s">
        <v>68</v>
      </c>
      <c r="M85" s="142">
        <v>1104.2</v>
      </c>
      <c r="N85" s="142">
        <v>1459.65</v>
      </c>
      <c r="O85" s="142">
        <v>1684.45</v>
      </c>
      <c r="P85" s="142">
        <v>1495.3</v>
      </c>
      <c r="Q85" s="142">
        <v>1676.08</v>
      </c>
      <c r="R85" s="142">
        <v>1099.25</v>
      </c>
      <c r="T85" s="37">
        <f t="shared" si="4"/>
        <v>2171.1364999999996</v>
      </c>
    </row>
    <row r="86" spans="1:20" ht="15" customHeight="1" x14ac:dyDescent="0.3">
      <c r="A86" s="289"/>
      <c r="B86" s="139" t="s">
        <v>69</v>
      </c>
      <c r="C86" s="139" t="s">
        <v>70</v>
      </c>
      <c r="D86" s="140">
        <v>4966.4900000000007</v>
      </c>
      <c r="E86" s="140">
        <v>3785.32</v>
      </c>
      <c r="F86" s="140">
        <v>3901.9</v>
      </c>
      <c r="G86" s="140">
        <v>4149.55</v>
      </c>
      <c r="H86" s="140">
        <v>4553.8</v>
      </c>
      <c r="I86" s="140">
        <v>2024.6</v>
      </c>
      <c r="K86" s="141" t="s">
        <v>69</v>
      </c>
      <c r="L86" s="141" t="s">
        <v>70</v>
      </c>
      <c r="M86" s="142">
        <v>3691.0000000000005</v>
      </c>
      <c r="N86" s="142">
        <v>3135.27</v>
      </c>
      <c r="O86" s="142">
        <v>2777.6499999999996</v>
      </c>
      <c r="P86" s="142">
        <v>3386.5</v>
      </c>
      <c r="Q86" s="142">
        <v>4071.55</v>
      </c>
      <c r="R86" s="142">
        <v>2024.6</v>
      </c>
      <c r="T86" s="37">
        <f t="shared" si="4"/>
        <v>5017.1549000000005</v>
      </c>
    </row>
    <row r="87" spans="1:20" ht="15" customHeight="1" x14ac:dyDescent="0.3">
      <c r="A87" s="289" t="s">
        <v>18</v>
      </c>
      <c r="B87" s="139" t="s">
        <v>71</v>
      </c>
      <c r="C87" s="139" t="s">
        <v>72</v>
      </c>
      <c r="D87" s="140">
        <v>449.5</v>
      </c>
      <c r="E87" s="140">
        <v>795</v>
      </c>
      <c r="F87" s="140">
        <v>704.43000000000006</v>
      </c>
      <c r="G87" s="140">
        <v>386.75</v>
      </c>
      <c r="H87" s="140">
        <v>791.13</v>
      </c>
      <c r="I87" s="140">
        <v>406.78</v>
      </c>
      <c r="K87" s="141" t="s">
        <v>71</v>
      </c>
      <c r="L87" s="141" t="s">
        <v>72</v>
      </c>
      <c r="M87" s="142">
        <v>394</v>
      </c>
      <c r="N87" s="142">
        <v>534.5</v>
      </c>
      <c r="O87" s="142">
        <v>310.18</v>
      </c>
      <c r="P87" s="142">
        <v>312.08</v>
      </c>
      <c r="Q87" s="142">
        <v>459.38</v>
      </c>
      <c r="R87" s="142">
        <v>406.78</v>
      </c>
      <c r="T87" s="37">
        <f t="shared" si="4"/>
        <v>803.95</v>
      </c>
    </row>
    <row r="88" spans="1:20" ht="15" customHeight="1" x14ac:dyDescent="0.3">
      <c r="A88" s="289"/>
      <c r="B88" s="139" t="s">
        <v>73</v>
      </c>
      <c r="C88" s="139" t="s">
        <v>74</v>
      </c>
      <c r="D88" s="140">
        <v>1786.9</v>
      </c>
      <c r="E88" s="140">
        <v>1737.33</v>
      </c>
      <c r="F88" s="140">
        <v>1170.95</v>
      </c>
      <c r="G88" s="140">
        <v>1104.28</v>
      </c>
      <c r="H88" s="140">
        <v>1245.5</v>
      </c>
      <c r="I88" s="140">
        <v>957.5</v>
      </c>
      <c r="K88" s="141" t="s">
        <v>73</v>
      </c>
      <c r="L88" s="141" t="s">
        <v>74</v>
      </c>
      <c r="M88" s="142">
        <v>1433.7</v>
      </c>
      <c r="N88" s="142">
        <v>1356.83</v>
      </c>
      <c r="O88" s="142">
        <v>922</v>
      </c>
      <c r="P88" s="142">
        <v>874.38</v>
      </c>
      <c r="Q88" s="142">
        <v>976</v>
      </c>
      <c r="R88" s="142">
        <v>957.5</v>
      </c>
      <c r="T88" s="37">
        <f t="shared" si="4"/>
        <v>1805.769</v>
      </c>
    </row>
    <row r="89" spans="1:20" ht="15" customHeight="1" x14ac:dyDescent="0.3">
      <c r="A89" s="70"/>
      <c r="B89" s="139" t="s">
        <v>75</v>
      </c>
      <c r="C89" s="139" t="s">
        <v>76</v>
      </c>
      <c r="D89" s="140">
        <v>43</v>
      </c>
      <c r="E89" s="140">
        <v>4</v>
      </c>
      <c r="F89" s="140">
        <v>268.8</v>
      </c>
      <c r="G89" s="140">
        <v>78.5</v>
      </c>
      <c r="H89" s="140">
        <v>53</v>
      </c>
      <c r="I89" s="140">
        <v>39.5</v>
      </c>
      <c r="K89" s="141" t="s">
        <v>75</v>
      </c>
      <c r="L89" s="141" t="s">
        <v>76</v>
      </c>
      <c r="M89" s="142">
        <v>43</v>
      </c>
      <c r="N89" s="142">
        <v>4</v>
      </c>
      <c r="O89" s="142">
        <v>259.5</v>
      </c>
      <c r="P89" s="142">
        <v>78.5</v>
      </c>
      <c r="Q89" s="142">
        <v>44</v>
      </c>
      <c r="R89" s="142">
        <v>39.5</v>
      </c>
      <c r="T89" s="37">
        <f t="shared" si="4"/>
        <v>272.488</v>
      </c>
    </row>
    <row r="90" spans="1:20" ht="15" customHeight="1" x14ac:dyDescent="0.3">
      <c r="A90" s="70"/>
      <c r="B90" s="139" t="s">
        <v>77</v>
      </c>
      <c r="C90" s="139" t="s">
        <v>78</v>
      </c>
      <c r="D90" s="140">
        <v>2</v>
      </c>
      <c r="E90" s="140">
        <v>340</v>
      </c>
      <c r="F90" s="140">
        <v>352.15999999999997</v>
      </c>
      <c r="G90" s="140">
        <v>420.08</v>
      </c>
      <c r="H90" s="140">
        <v>266.25</v>
      </c>
      <c r="I90" s="140">
        <v>69.2</v>
      </c>
      <c r="K90" s="141" t="s">
        <v>77</v>
      </c>
      <c r="L90" s="141" t="s">
        <v>78</v>
      </c>
      <c r="M90" s="142">
        <v>2</v>
      </c>
      <c r="N90" s="142">
        <v>297.25</v>
      </c>
      <c r="O90" s="142">
        <v>262.15999999999997</v>
      </c>
      <c r="P90" s="142">
        <v>363.33</v>
      </c>
      <c r="Q90" s="142">
        <v>155.25</v>
      </c>
      <c r="R90" s="142">
        <v>69.2</v>
      </c>
      <c r="T90" s="37">
        <f t="shared" si="4"/>
        <v>425.2808</v>
      </c>
    </row>
    <row r="91" spans="1:20" ht="15" customHeight="1" x14ac:dyDescent="0.3">
      <c r="A91" s="70"/>
      <c r="B91" s="139" t="s">
        <v>79</v>
      </c>
      <c r="C91" s="139" t="s">
        <v>80</v>
      </c>
      <c r="D91" s="140">
        <v>7</v>
      </c>
      <c r="E91" s="140">
        <v>2.5</v>
      </c>
      <c r="F91" s="140">
        <v>46.5</v>
      </c>
      <c r="G91" s="140">
        <v>27</v>
      </c>
      <c r="H91" s="140">
        <v>30</v>
      </c>
      <c r="I91" s="140">
        <v>2</v>
      </c>
      <c r="K91" s="141" t="s">
        <v>79</v>
      </c>
      <c r="L91" s="141" t="s">
        <v>80</v>
      </c>
      <c r="M91" s="142">
        <v>7</v>
      </c>
      <c r="N91" s="142">
        <v>2.5</v>
      </c>
      <c r="O91" s="142">
        <v>46.5</v>
      </c>
      <c r="P91" s="142">
        <v>19</v>
      </c>
      <c r="Q91" s="142">
        <v>25.25</v>
      </c>
      <c r="R91" s="142">
        <v>2</v>
      </c>
      <c r="T91" s="37">
        <f t="shared" si="4"/>
        <v>47.965000000000003</v>
      </c>
    </row>
    <row r="92" spans="1:20" ht="15" customHeight="1" x14ac:dyDescent="0.3">
      <c r="A92" s="70"/>
      <c r="B92" s="139" t="s">
        <v>81</v>
      </c>
      <c r="C92" s="139" t="s">
        <v>82</v>
      </c>
      <c r="D92" s="140">
        <v>283</v>
      </c>
      <c r="E92" s="140">
        <v>339.84000000000003</v>
      </c>
      <c r="F92" s="140">
        <v>668.05</v>
      </c>
      <c r="G92" s="140">
        <v>522.54999999999995</v>
      </c>
      <c r="H92" s="140">
        <v>356.5</v>
      </c>
      <c r="I92" s="140">
        <v>370</v>
      </c>
      <c r="K92" s="141" t="s">
        <v>81</v>
      </c>
      <c r="L92" s="141" t="s">
        <v>82</v>
      </c>
      <c r="M92" s="142">
        <v>208</v>
      </c>
      <c r="N92" s="142">
        <v>339.84000000000003</v>
      </c>
      <c r="O92" s="142">
        <v>622.54999999999995</v>
      </c>
      <c r="P92" s="142">
        <v>399.95</v>
      </c>
      <c r="Q92" s="142">
        <v>251.5</v>
      </c>
      <c r="R92" s="142">
        <v>370</v>
      </c>
      <c r="T92" s="37">
        <f t="shared" si="4"/>
        <v>675.73050000000001</v>
      </c>
    </row>
    <row r="93" spans="1:20" ht="15" customHeight="1" x14ac:dyDescent="0.3">
      <c r="A93" s="70"/>
      <c r="B93" s="139" t="s">
        <v>83</v>
      </c>
      <c r="C93" s="139" t="s">
        <v>84</v>
      </c>
      <c r="D93" s="140">
        <v>547.5</v>
      </c>
      <c r="E93" s="140">
        <v>844.7</v>
      </c>
      <c r="F93" s="140">
        <v>1360.85</v>
      </c>
      <c r="G93" s="140">
        <v>1271.7</v>
      </c>
      <c r="H93" s="140">
        <v>2156.38</v>
      </c>
      <c r="I93" s="140">
        <v>1616.71</v>
      </c>
      <c r="K93" s="141" t="s">
        <v>83</v>
      </c>
      <c r="L93" s="141" t="s">
        <v>84</v>
      </c>
      <c r="M93" s="142">
        <v>376.5</v>
      </c>
      <c r="N93" s="142">
        <v>545.6</v>
      </c>
      <c r="O93" s="142">
        <v>966.75</v>
      </c>
      <c r="P93" s="142">
        <v>1005</v>
      </c>
      <c r="Q93" s="142">
        <v>1618.2799999999997</v>
      </c>
      <c r="R93" s="142">
        <v>1616.71</v>
      </c>
      <c r="T93" s="37">
        <f t="shared" si="4"/>
        <v>2178.9438</v>
      </c>
    </row>
    <row r="94" spans="1:20" ht="15" customHeight="1" x14ac:dyDescent="0.3">
      <c r="A94" s="70"/>
      <c r="B94" s="139" t="s">
        <v>85</v>
      </c>
      <c r="C94" s="139" t="s">
        <v>86</v>
      </c>
      <c r="D94" s="140">
        <v>1914.05</v>
      </c>
      <c r="E94" s="140">
        <v>4115.58</v>
      </c>
      <c r="F94" s="140">
        <v>4955.91</v>
      </c>
      <c r="G94" s="140">
        <v>4091.97</v>
      </c>
      <c r="H94" s="140">
        <v>4002.8</v>
      </c>
      <c r="I94" s="140">
        <v>1712</v>
      </c>
      <c r="K94" s="141" t="s">
        <v>85</v>
      </c>
      <c r="L94" s="141" t="s">
        <v>86</v>
      </c>
      <c r="M94" s="142">
        <v>1229.5</v>
      </c>
      <c r="N94" s="142">
        <v>3400.08</v>
      </c>
      <c r="O94" s="142">
        <v>3587.1099999999997</v>
      </c>
      <c r="P94" s="142">
        <v>3378.12</v>
      </c>
      <c r="Q94" s="142">
        <v>3185.8</v>
      </c>
      <c r="R94" s="142">
        <v>1712</v>
      </c>
      <c r="T94" s="37">
        <f t="shared" si="4"/>
        <v>5006.4691000000003</v>
      </c>
    </row>
    <row r="95" spans="1:20" ht="15" customHeight="1" x14ac:dyDescent="0.3">
      <c r="A95" s="70"/>
      <c r="B95" s="139" t="s">
        <v>87</v>
      </c>
      <c r="C95" s="139" t="s">
        <v>88</v>
      </c>
      <c r="D95" s="140">
        <v>330.75</v>
      </c>
      <c r="E95" s="140">
        <v>283.25</v>
      </c>
      <c r="F95" s="140">
        <v>1697.75</v>
      </c>
      <c r="G95" s="140">
        <v>819.5</v>
      </c>
      <c r="H95" s="140">
        <v>509.5</v>
      </c>
      <c r="I95" s="140">
        <v>459.25</v>
      </c>
      <c r="K95" s="141" t="s">
        <v>87</v>
      </c>
      <c r="L95" s="141" t="s">
        <v>88</v>
      </c>
      <c r="M95" s="142">
        <v>257.25</v>
      </c>
      <c r="N95" s="142">
        <v>211</v>
      </c>
      <c r="O95" s="142">
        <v>1271</v>
      </c>
      <c r="P95" s="142">
        <v>750</v>
      </c>
      <c r="Q95" s="142">
        <v>389.25</v>
      </c>
      <c r="R95" s="142">
        <v>459.25</v>
      </c>
      <c r="T95" s="37">
        <f t="shared" si="4"/>
        <v>1715.7275</v>
      </c>
    </row>
    <row r="96" spans="1:20" ht="15" customHeight="1" x14ac:dyDescent="0.3">
      <c r="A96" s="70"/>
      <c r="B96" s="139" t="s">
        <v>89</v>
      </c>
      <c r="C96" s="139" t="s">
        <v>90</v>
      </c>
      <c r="D96" s="140">
        <v>166</v>
      </c>
      <c r="E96" s="140">
        <v>69.75</v>
      </c>
      <c r="F96" s="140">
        <v>0.75</v>
      </c>
      <c r="G96" s="140">
        <v>29</v>
      </c>
      <c r="H96" s="140">
        <v>99.5</v>
      </c>
      <c r="I96" s="140">
        <v>97.5</v>
      </c>
      <c r="K96" s="141" t="s">
        <v>89</v>
      </c>
      <c r="L96" s="141" t="s">
        <v>90</v>
      </c>
      <c r="M96" s="142">
        <v>139.5</v>
      </c>
      <c r="N96" s="142">
        <v>69.75</v>
      </c>
      <c r="O96" s="142">
        <v>0.75</v>
      </c>
      <c r="P96" s="142">
        <v>5</v>
      </c>
      <c r="Q96" s="142">
        <v>0</v>
      </c>
      <c r="R96" s="142">
        <v>97.5</v>
      </c>
      <c r="T96" s="37">
        <f t="shared" si="4"/>
        <v>168.66</v>
      </c>
    </row>
    <row r="97" spans="1:20" ht="15" customHeight="1" x14ac:dyDescent="0.3">
      <c r="A97" s="70"/>
      <c r="B97" s="139" t="s">
        <v>91</v>
      </c>
      <c r="C97" s="139" t="s">
        <v>92</v>
      </c>
      <c r="D97" s="140">
        <v>169.45</v>
      </c>
      <c r="E97" s="140">
        <v>61.849999999999994</v>
      </c>
      <c r="F97" s="140">
        <v>411.63</v>
      </c>
      <c r="G97" s="140">
        <v>283.64999999999998</v>
      </c>
      <c r="H97" s="140">
        <v>39.299999999999997</v>
      </c>
      <c r="I97" s="140">
        <v>0</v>
      </c>
      <c r="K97" s="141" t="s">
        <v>91</v>
      </c>
      <c r="L97" s="141" t="s">
        <v>92</v>
      </c>
      <c r="M97" s="142">
        <v>142.64999999999998</v>
      </c>
      <c r="N97" s="142">
        <v>47.449999999999996</v>
      </c>
      <c r="O97" s="142">
        <v>332.33</v>
      </c>
      <c r="P97" s="142">
        <v>226.64999999999998</v>
      </c>
      <c r="Q97" s="142">
        <v>32.5</v>
      </c>
      <c r="R97" s="142">
        <v>0</v>
      </c>
      <c r="T97" s="37">
        <f t="shared" si="4"/>
        <v>416.74630000000002</v>
      </c>
    </row>
    <row r="98" spans="1:20" ht="15" customHeight="1" x14ac:dyDescent="0.3">
      <c r="A98" s="70"/>
      <c r="B98" s="143"/>
      <c r="C98" s="143"/>
      <c r="D98" s="144">
        <v>18444.660000000003</v>
      </c>
      <c r="E98" s="144">
        <v>21991.14</v>
      </c>
      <c r="F98" s="144">
        <v>25886.489999999998</v>
      </c>
      <c r="G98" s="144">
        <v>22757.880000000005</v>
      </c>
      <c r="H98" s="144">
        <v>22407.999999999996</v>
      </c>
      <c r="I98" s="144">
        <v>13167.52</v>
      </c>
      <c r="K98" s="141"/>
      <c r="L98" s="145"/>
      <c r="M98" s="146">
        <v>13929.970000000001</v>
      </c>
      <c r="N98" s="146">
        <v>17483.23</v>
      </c>
      <c r="O98" s="146">
        <v>19500.900000000001</v>
      </c>
      <c r="P98" s="146">
        <v>18158.29</v>
      </c>
      <c r="Q98" s="146">
        <v>18145.21</v>
      </c>
      <c r="R98" s="146">
        <v>13167.52</v>
      </c>
      <c r="T98" s="50">
        <f t="shared" si="4"/>
        <v>26146.354899999998</v>
      </c>
    </row>
    <row r="99" spans="1:20" ht="15" customHeight="1" x14ac:dyDescent="0.3"/>
    <row r="100" spans="1:20" ht="15" customHeight="1" x14ac:dyDescent="0.3"/>
    <row r="101" spans="1:20" ht="15" customHeight="1" x14ac:dyDescent="0.3">
      <c r="A101" s="71"/>
      <c r="B101" s="147" t="s">
        <v>59</v>
      </c>
      <c r="C101" s="147" t="s">
        <v>60</v>
      </c>
      <c r="D101" s="147">
        <v>2021</v>
      </c>
      <c r="E101" s="147">
        <v>2022</v>
      </c>
      <c r="F101" s="147">
        <v>2023</v>
      </c>
      <c r="G101" s="147">
        <v>2024</v>
      </c>
      <c r="H101" s="147">
        <v>2025</v>
      </c>
      <c r="I101" s="147">
        <v>2026</v>
      </c>
      <c r="K101" s="148" t="s">
        <v>59</v>
      </c>
      <c r="L101" s="148" t="s">
        <v>60</v>
      </c>
      <c r="M101" s="148">
        <v>2021</v>
      </c>
      <c r="N101" s="148">
        <v>2022</v>
      </c>
      <c r="O101" s="148">
        <v>2023</v>
      </c>
      <c r="P101" s="148">
        <v>2024</v>
      </c>
      <c r="Q101" s="148">
        <v>2025</v>
      </c>
      <c r="R101" s="148">
        <v>2026</v>
      </c>
    </row>
    <row r="102" spans="1:20" ht="15" customHeight="1" x14ac:dyDescent="0.3">
      <c r="A102" s="71"/>
      <c r="B102" s="149" t="s">
        <v>61</v>
      </c>
      <c r="C102" s="149" t="s">
        <v>62</v>
      </c>
      <c r="D102" s="150">
        <v>5504.5</v>
      </c>
      <c r="E102" s="150">
        <v>9808.25</v>
      </c>
      <c r="F102" s="150">
        <v>8001.75</v>
      </c>
      <c r="G102" s="150">
        <v>9139.18</v>
      </c>
      <c r="H102" s="150">
        <v>8650.5499999999993</v>
      </c>
      <c r="I102" s="150">
        <v>5858.0599999999995</v>
      </c>
      <c r="K102" s="151" t="s">
        <v>61</v>
      </c>
      <c r="L102" s="151" t="s">
        <v>62</v>
      </c>
      <c r="M102" s="152">
        <v>3827.2499999999995</v>
      </c>
      <c r="N102" s="152">
        <v>7902.75</v>
      </c>
      <c r="O102" s="152">
        <v>6378.5</v>
      </c>
      <c r="P102" s="152">
        <v>7253.4499999999989</v>
      </c>
      <c r="Q102" s="152">
        <v>6532.1500000000005</v>
      </c>
      <c r="R102" s="152">
        <v>5858.0599999999995</v>
      </c>
      <c r="T102" s="46">
        <f>MAX(D102:I102)*$V$2+1</f>
        <v>9907.3325000000004</v>
      </c>
    </row>
    <row r="103" spans="1:20" ht="15" customHeight="1" x14ac:dyDescent="0.3">
      <c r="A103" s="286" t="s">
        <v>13</v>
      </c>
      <c r="B103" s="149" t="s">
        <v>63</v>
      </c>
      <c r="C103" s="149" t="s">
        <v>64</v>
      </c>
      <c r="D103" s="150">
        <v>11762.83</v>
      </c>
      <c r="E103" s="150">
        <v>5249.8899999999994</v>
      </c>
      <c r="F103" s="150">
        <v>3589.75</v>
      </c>
      <c r="G103" s="150">
        <v>3836.9</v>
      </c>
      <c r="H103" s="150">
        <v>4173</v>
      </c>
      <c r="I103" s="150">
        <v>3743.9500000000003</v>
      </c>
      <c r="K103" s="151" t="s">
        <v>63</v>
      </c>
      <c r="L103" s="151" t="s">
        <v>64</v>
      </c>
      <c r="M103" s="152">
        <v>8718.67</v>
      </c>
      <c r="N103" s="152">
        <v>4362.3900000000003</v>
      </c>
      <c r="O103" s="152">
        <v>2973.5</v>
      </c>
      <c r="P103" s="152">
        <v>3023.95</v>
      </c>
      <c r="Q103" s="152">
        <v>3300.5</v>
      </c>
      <c r="R103" s="152">
        <v>3743.9500000000003</v>
      </c>
      <c r="T103" s="46">
        <f t="shared" ref="T103:T118" si="5">MAX(D103:I103)*$V$2+1</f>
        <v>11881.4583</v>
      </c>
    </row>
    <row r="104" spans="1:20" ht="15" customHeight="1" x14ac:dyDescent="0.3">
      <c r="A104" s="286"/>
      <c r="B104" s="149" t="s">
        <v>65</v>
      </c>
      <c r="C104" s="149" t="s">
        <v>66</v>
      </c>
      <c r="D104" s="150">
        <v>5635.52</v>
      </c>
      <c r="E104" s="150">
        <v>7398.3399999999992</v>
      </c>
      <c r="F104" s="150">
        <v>9140.52</v>
      </c>
      <c r="G104" s="150">
        <v>8346.18</v>
      </c>
      <c r="H104" s="150">
        <v>8011.1400000000012</v>
      </c>
      <c r="I104" s="150">
        <v>3697.9399999999996</v>
      </c>
      <c r="K104" s="151" t="s">
        <v>65</v>
      </c>
      <c r="L104" s="151" t="s">
        <v>66</v>
      </c>
      <c r="M104" s="152">
        <v>4338.6200000000008</v>
      </c>
      <c r="N104" s="152">
        <v>5625.89</v>
      </c>
      <c r="O104" s="152">
        <v>6845.5400000000009</v>
      </c>
      <c r="P104" s="152">
        <v>6646.67</v>
      </c>
      <c r="Q104" s="152">
        <v>6553.6900000000005</v>
      </c>
      <c r="R104" s="152">
        <v>3697.9399999999996</v>
      </c>
      <c r="T104" s="46">
        <f t="shared" si="5"/>
        <v>9232.9251999999997</v>
      </c>
    </row>
    <row r="105" spans="1:20" ht="15" customHeight="1" x14ac:dyDescent="0.3">
      <c r="A105" s="286" t="s">
        <v>19</v>
      </c>
      <c r="B105" s="149" t="s">
        <v>67</v>
      </c>
      <c r="C105" s="149" t="s">
        <v>68</v>
      </c>
      <c r="D105" s="150">
        <v>6723.71</v>
      </c>
      <c r="E105" s="150">
        <v>7821.7400000000007</v>
      </c>
      <c r="F105" s="150">
        <v>10598.56</v>
      </c>
      <c r="G105" s="150">
        <v>11326.73</v>
      </c>
      <c r="H105" s="150">
        <v>13826.630000000001</v>
      </c>
      <c r="I105" s="150">
        <v>12305.5</v>
      </c>
      <c r="K105" s="151" t="s">
        <v>67</v>
      </c>
      <c r="L105" s="151" t="s">
        <v>68</v>
      </c>
      <c r="M105" s="152">
        <v>5531.28</v>
      </c>
      <c r="N105" s="152">
        <v>6123.55</v>
      </c>
      <c r="O105" s="152">
        <v>8674.85</v>
      </c>
      <c r="P105" s="152">
        <v>8185.13</v>
      </c>
      <c r="Q105" s="152">
        <v>11900.97</v>
      </c>
      <c r="R105" s="152">
        <v>12305.5</v>
      </c>
      <c r="T105" s="46">
        <f t="shared" si="5"/>
        <v>13965.8963</v>
      </c>
    </row>
    <row r="106" spans="1:20" ht="15" customHeight="1" x14ac:dyDescent="0.3">
      <c r="A106" s="286"/>
      <c r="B106" s="149" t="s">
        <v>69</v>
      </c>
      <c r="C106" s="149" t="s">
        <v>70</v>
      </c>
      <c r="D106" s="150">
        <v>13072.440000000002</v>
      </c>
      <c r="E106" s="150">
        <v>15090.87</v>
      </c>
      <c r="F106" s="150">
        <v>15035.529999999999</v>
      </c>
      <c r="G106" s="150">
        <v>14796.95</v>
      </c>
      <c r="H106" s="150">
        <v>16877.379999999997</v>
      </c>
      <c r="I106" s="150">
        <v>11326.480000000001</v>
      </c>
      <c r="K106" s="151" t="s">
        <v>69</v>
      </c>
      <c r="L106" s="151" t="s">
        <v>70</v>
      </c>
      <c r="M106" s="152">
        <v>10348.600000000002</v>
      </c>
      <c r="N106" s="152">
        <v>11195.8</v>
      </c>
      <c r="O106" s="152">
        <v>11294.8</v>
      </c>
      <c r="P106" s="152">
        <v>11173.18</v>
      </c>
      <c r="Q106" s="152">
        <v>12762.079999999998</v>
      </c>
      <c r="R106" s="152">
        <v>11326.480000000001</v>
      </c>
      <c r="T106" s="46">
        <f t="shared" si="5"/>
        <v>17047.153799999996</v>
      </c>
    </row>
    <row r="107" spans="1:20" ht="15" customHeight="1" x14ac:dyDescent="0.3">
      <c r="A107" s="286" t="s">
        <v>18</v>
      </c>
      <c r="B107" s="149" t="s">
        <v>71</v>
      </c>
      <c r="C107" s="149" t="s">
        <v>72</v>
      </c>
      <c r="D107" s="150">
        <v>4461.33</v>
      </c>
      <c r="E107" s="150">
        <v>5175.13</v>
      </c>
      <c r="F107" s="150">
        <v>3847.43</v>
      </c>
      <c r="G107" s="150">
        <v>4051.95</v>
      </c>
      <c r="H107" s="150">
        <v>2964.7400000000002</v>
      </c>
      <c r="I107" s="150">
        <v>2559.9499999999998</v>
      </c>
      <c r="K107" s="151" t="s">
        <v>71</v>
      </c>
      <c r="L107" s="151" t="s">
        <v>72</v>
      </c>
      <c r="M107" s="152">
        <v>3384.65</v>
      </c>
      <c r="N107" s="152">
        <v>4135.1299999999992</v>
      </c>
      <c r="O107" s="152">
        <v>3065.49</v>
      </c>
      <c r="P107" s="152">
        <v>3073.74</v>
      </c>
      <c r="Q107" s="152">
        <v>2124.54</v>
      </c>
      <c r="R107" s="152">
        <v>2559.9499999999998</v>
      </c>
      <c r="T107" s="46">
        <f t="shared" si="5"/>
        <v>5227.8813</v>
      </c>
    </row>
    <row r="108" spans="1:20" ht="15" customHeight="1" x14ac:dyDescent="0.3">
      <c r="A108" s="286"/>
      <c r="B108" s="149" t="s">
        <v>73</v>
      </c>
      <c r="C108" s="149" t="s">
        <v>74</v>
      </c>
      <c r="D108" s="150">
        <v>632.1</v>
      </c>
      <c r="E108" s="150">
        <v>623.95000000000005</v>
      </c>
      <c r="F108" s="150">
        <v>507</v>
      </c>
      <c r="G108" s="150">
        <v>491</v>
      </c>
      <c r="H108" s="150">
        <v>640.25</v>
      </c>
      <c r="I108" s="150">
        <v>515</v>
      </c>
      <c r="K108" s="151" t="s">
        <v>73</v>
      </c>
      <c r="L108" s="151" t="s">
        <v>74</v>
      </c>
      <c r="M108" s="152">
        <v>502.85</v>
      </c>
      <c r="N108" s="152">
        <v>510.45000000000005</v>
      </c>
      <c r="O108" s="152">
        <v>420</v>
      </c>
      <c r="P108" s="152">
        <v>390.5</v>
      </c>
      <c r="Q108" s="152">
        <v>510.25</v>
      </c>
      <c r="R108" s="152">
        <v>515</v>
      </c>
      <c r="T108" s="46">
        <f t="shared" si="5"/>
        <v>647.65250000000003</v>
      </c>
    </row>
    <row r="109" spans="1:20" ht="15" customHeight="1" x14ac:dyDescent="0.3">
      <c r="A109" s="72"/>
      <c r="B109" s="149" t="s">
        <v>75</v>
      </c>
      <c r="C109" s="149" t="s">
        <v>76</v>
      </c>
      <c r="D109" s="150">
        <v>882.3</v>
      </c>
      <c r="E109" s="150">
        <v>888.08</v>
      </c>
      <c r="F109" s="150">
        <v>404.95000000000005</v>
      </c>
      <c r="G109" s="150">
        <v>606.5</v>
      </c>
      <c r="H109" s="150">
        <v>1295.1500000000001</v>
      </c>
      <c r="I109" s="150">
        <v>461.45</v>
      </c>
      <c r="K109" s="151" t="s">
        <v>75</v>
      </c>
      <c r="L109" s="151" t="s">
        <v>76</v>
      </c>
      <c r="M109" s="152">
        <v>822.3</v>
      </c>
      <c r="N109" s="152">
        <v>775.08</v>
      </c>
      <c r="O109" s="152">
        <v>387.79</v>
      </c>
      <c r="P109" s="152">
        <v>109</v>
      </c>
      <c r="Q109" s="152">
        <v>1015.15</v>
      </c>
      <c r="R109" s="152">
        <v>461.45</v>
      </c>
      <c r="T109" s="46">
        <f t="shared" si="5"/>
        <v>1309.1015000000002</v>
      </c>
    </row>
    <row r="110" spans="1:20" ht="15" customHeight="1" x14ac:dyDescent="0.3">
      <c r="A110" s="72"/>
      <c r="B110" s="149" t="s">
        <v>77</v>
      </c>
      <c r="C110" s="149" t="s">
        <v>78</v>
      </c>
      <c r="D110" s="150">
        <v>5022.08</v>
      </c>
      <c r="E110" s="150">
        <v>7210.5599999999995</v>
      </c>
      <c r="F110" s="150">
        <v>3785.8600000000015</v>
      </c>
      <c r="G110" s="150">
        <v>1828.4400000000003</v>
      </c>
      <c r="H110" s="150">
        <v>3259.7000000000016</v>
      </c>
      <c r="I110" s="150">
        <v>2287.88</v>
      </c>
      <c r="K110" s="151" t="s">
        <v>77</v>
      </c>
      <c r="L110" s="151" t="s">
        <v>78</v>
      </c>
      <c r="M110" s="152">
        <v>2997.62</v>
      </c>
      <c r="N110" s="152">
        <v>5734.0999999999995</v>
      </c>
      <c r="O110" s="152">
        <v>2910.9000000000005</v>
      </c>
      <c r="P110" s="152">
        <v>1499.9499999999998</v>
      </c>
      <c r="Q110" s="152">
        <v>2599.9300000000012</v>
      </c>
      <c r="R110" s="152">
        <v>2287.88</v>
      </c>
      <c r="T110" s="46">
        <f t="shared" si="5"/>
        <v>7283.6655999999994</v>
      </c>
    </row>
    <row r="111" spans="1:20" ht="15" customHeight="1" x14ac:dyDescent="0.3">
      <c r="A111" s="72"/>
      <c r="B111" s="149" t="s">
        <v>79</v>
      </c>
      <c r="C111" s="149" t="s">
        <v>80</v>
      </c>
      <c r="D111" s="150">
        <v>1505.35</v>
      </c>
      <c r="E111" s="150">
        <v>1296.75</v>
      </c>
      <c r="F111" s="150">
        <v>1224.3</v>
      </c>
      <c r="G111" s="150">
        <v>1550.31</v>
      </c>
      <c r="H111" s="150">
        <v>2483.8000000000002</v>
      </c>
      <c r="I111" s="150">
        <v>1382.2600000000002</v>
      </c>
      <c r="K111" s="151" t="s">
        <v>79</v>
      </c>
      <c r="L111" s="151" t="s">
        <v>80</v>
      </c>
      <c r="M111" s="152">
        <v>1155.95</v>
      </c>
      <c r="N111" s="152">
        <v>995.85</v>
      </c>
      <c r="O111" s="152">
        <v>1001.75</v>
      </c>
      <c r="P111" s="152">
        <v>1201.52</v>
      </c>
      <c r="Q111" s="152">
        <v>2010.1699999999996</v>
      </c>
      <c r="R111" s="152">
        <v>1382.2600000000002</v>
      </c>
      <c r="T111" s="46">
        <f t="shared" si="5"/>
        <v>2509.6380000000004</v>
      </c>
    </row>
    <row r="112" spans="1:20" ht="15" customHeight="1" x14ac:dyDescent="0.3">
      <c r="A112" s="72"/>
      <c r="B112" s="149" t="s">
        <v>81</v>
      </c>
      <c r="C112" s="149" t="s">
        <v>82</v>
      </c>
      <c r="D112" s="150">
        <v>3546.79</v>
      </c>
      <c r="E112" s="150">
        <v>4030.9</v>
      </c>
      <c r="F112" s="150">
        <v>3306.87</v>
      </c>
      <c r="G112" s="150">
        <v>3279.94</v>
      </c>
      <c r="H112" s="150">
        <v>2961.43</v>
      </c>
      <c r="I112" s="150">
        <v>2350</v>
      </c>
      <c r="K112" s="151" t="s">
        <v>81</v>
      </c>
      <c r="L112" s="151" t="s">
        <v>82</v>
      </c>
      <c r="M112" s="152">
        <v>3039.54</v>
      </c>
      <c r="N112" s="152">
        <v>3376.65</v>
      </c>
      <c r="O112" s="152">
        <v>2740.12</v>
      </c>
      <c r="P112" s="152">
        <v>2770.44</v>
      </c>
      <c r="Q112" s="152">
        <v>2382.56</v>
      </c>
      <c r="R112" s="152">
        <v>2350</v>
      </c>
      <c r="T112" s="46">
        <f t="shared" si="5"/>
        <v>4072.2090000000003</v>
      </c>
    </row>
    <row r="113" spans="1:20" ht="15" customHeight="1" x14ac:dyDescent="0.3">
      <c r="A113" s="72"/>
      <c r="B113" s="149" t="s">
        <v>83</v>
      </c>
      <c r="C113" s="149" t="s">
        <v>84</v>
      </c>
      <c r="D113" s="150">
        <v>5817.8899999999994</v>
      </c>
      <c r="E113" s="150">
        <v>4364.6900000000005</v>
      </c>
      <c r="F113" s="150">
        <v>5806.07</v>
      </c>
      <c r="G113" s="150">
        <v>6814.85</v>
      </c>
      <c r="H113" s="150">
        <v>6893.68</v>
      </c>
      <c r="I113" s="150">
        <v>4126.7</v>
      </c>
      <c r="K113" s="151" t="s">
        <v>83</v>
      </c>
      <c r="L113" s="151" t="s">
        <v>84</v>
      </c>
      <c r="M113" s="152">
        <v>4341.1000000000004</v>
      </c>
      <c r="N113" s="152">
        <v>3263.92</v>
      </c>
      <c r="O113" s="152">
        <v>4587.2700000000004</v>
      </c>
      <c r="P113" s="152">
        <v>5389.75</v>
      </c>
      <c r="Q113" s="152">
        <v>5217.62</v>
      </c>
      <c r="R113" s="152">
        <v>4126.7</v>
      </c>
      <c r="T113" s="46">
        <f t="shared" si="5"/>
        <v>6963.6168000000007</v>
      </c>
    </row>
    <row r="114" spans="1:20" ht="15" customHeight="1" x14ac:dyDescent="0.3">
      <c r="A114" s="72"/>
      <c r="B114" s="149" t="s">
        <v>85</v>
      </c>
      <c r="C114" s="149" t="s">
        <v>86</v>
      </c>
      <c r="D114" s="150">
        <v>3545.7100000000005</v>
      </c>
      <c r="E114" s="150">
        <v>3506.31</v>
      </c>
      <c r="F114" s="150">
        <v>3248.58</v>
      </c>
      <c r="G114" s="150">
        <v>3892.35</v>
      </c>
      <c r="H114" s="150">
        <v>4274.54</v>
      </c>
      <c r="I114" s="150">
        <v>2302.31</v>
      </c>
      <c r="K114" s="151" t="s">
        <v>85</v>
      </c>
      <c r="L114" s="151" t="s">
        <v>86</v>
      </c>
      <c r="M114" s="152">
        <v>2685.94</v>
      </c>
      <c r="N114" s="152">
        <v>2912.56</v>
      </c>
      <c r="O114" s="152">
        <v>2445.0700000000002</v>
      </c>
      <c r="P114" s="152">
        <v>2735.18</v>
      </c>
      <c r="Q114" s="152">
        <v>3418</v>
      </c>
      <c r="R114" s="152">
        <v>2302.31</v>
      </c>
      <c r="T114" s="46">
        <f t="shared" si="5"/>
        <v>4318.2853999999998</v>
      </c>
    </row>
    <row r="115" spans="1:20" ht="15" customHeight="1" x14ac:dyDescent="0.3">
      <c r="A115" s="72"/>
      <c r="B115" s="149" t="s">
        <v>87</v>
      </c>
      <c r="C115" s="149" t="s">
        <v>88</v>
      </c>
      <c r="D115" s="150">
        <v>3117.6</v>
      </c>
      <c r="E115" s="150">
        <v>4906.1000000000004</v>
      </c>
      <c r="F115" s="150">
        <v>3694</v>
      </c>
      <c r="G115" s="150">
        <v>5159.16</v>
      </c>
      <c r="H115" s="150">
        <v>3926.5</v>
      </c>
      <c r="I115" s="150">
        <v>2703.25</v>
      </c>
      <c r="K115" s="151" t="s">
        <v>87</v>
      </c>
      <c r="L115" s="151" t="s">
        <v>88</v>
      </c>
      <c r="M115" s="152">
        <v>2422.25</v>
      </c>
      <c r="N115" s="152">
        <v>3236.65</v>
      </c>
      <c r="O115" s="152">
        <v>2963.8</v>
      </c>
      <c r="P115" s="152">
        <v>4076.16</v>
      </c>
      <c r="Q115" s="152">
        <v>3117</v>
      </c>
      <c r="R115" s="152">
        <v>2703.25</v>
      </c>
      <c r="T115" s="46">
        <f t="shared" si="5"/>
        <v>5211.7515999999996</v>
      </c>
    </row>
    <row r="116" spans="1:20" ht="15" customHeight="1" x14ac:dyDescent="0.3">
      <c r="A116" s="72"/>
      <c r="B116" s="149" t="s">
        <v>89</v>
      </c>
      <c r="C116" s="149" t="s">
        <v>90</v>
      </c>
      <c r="D116" s="150">
        <v>790.75</v>
      </c>
      <c r="E116" s="150">
        <v>825.25</v>
      </c>
      <c r="F116" s="150">
        <v>1237.56</v>
      </c>
      <c r="G116" s="150">
        <v>2386.29</v>
      </c>
      <c r="H116" s="150">
        <v>1247.25</v>
      </c>
      <c r="I116" s="150">
        <v>664.5</v>
      </c>
      <c r="K116" s="151" t="s">
        <v>89</v>
      </c>
      <c r="L116" s="151" t="s">
        <v>90</v>
      </c>
      <c r="M116" s="152">
        <v>588.5</v>
      </c>
      <c r="N116" s="152">
        <v>576.75</v>
      </c>
      <c r="O116" s="152">
        <v>761.58</v>
      </c>
      <c r="P116" s="152">
        <v>1873.54</v>
      </c>
      <c r="Q116" s="152">
        <v>1000</v>
      </c>
      <c r="R116" s="152">
        <v>664.5</v>
      </c>
      <c r="T116" s="46">
        <f t="shared" si="5"/>
        <v>2411.1529</v>
      </c>
    </row>
    <row r="117" spans="1:20" ht="15" customHeight="1" x14ac:dyDescent="0.3">
      <c r="A117" s="72"/>
      <c r="B117" s="149" t="s">
        <v>91</v>
      </c>
      <c r="C117" s="149" t="s">
        <v>92</v>
      </c>
      <c r="D117" s="150">
        <v>671.45</v>
      </c>
      <c r="E117" s="150">
        <v>394</v>
      </c>
      <c r="F117" s="150">
        <v>58.75</v>
      </c>
      <c r="G117" s="150">
        <v>2.5</v>
      </c>
      <c r="H117" s="150">
        <v>427.75</v>
      </c>
      <c r="I117" s="150">
        <v>24</v>
      </c>
      <c r="K117" s="151" t="s">
        <v>91</v>
      </c>
      <c r="L117" s="151" t="s">
        <v>92</v>
      </c>
      <c r="M117" s="152">
        <v>532.45000000000005</v>
      </c>
      <c r="N117" s="152">
        <v>365.5</v>
      </c>
      <c r="O117" s="152">
        <v>47.75</v>
      </c>
      <c r="P117" s="152">
        <v>2.5</v>
      </c>
      <c r="Q117" s="152">
        <v>351.75</v>
      </c>
      <c r="R117" s="152">
        <v>24</v>
      </c>
      <c r="T117" s="46">
        <f t="shared" si="5"/>
        <v>679.16450000000009</v>
      </c>
    </row>
    <row r="118" spans="1:20" ht="15" customHeight="1" x14ac:dyDescent="0.3">
      <c r="A118" s="72"/>
      <c r="B118" s="153"/>
      <c r="C118" s="153"/>
      <c r="D118" s="154">
        <v>72692.350000000006</v>
      </c>
      <c r="E118" s="154">
        <v>78590.81</v>
      </c>
      <c r="F118" s="154">
        <v>73487.48</v>
      </c>
      <c r="G118" s="154">
        <v>77509.23000000001</v>
      </c>
      <c r="H118" s="154">
        <v>81913.490000000005</v>
      </c>
      <c r="I118" s="154">
        <v>56309.229999999989</v>
      </c>
      <c r="K118" s="151"/>
      <c r="L118" s="155"/>
      <c r="M118" s="156">
        <v>55237.57</v>
      </c>
      <c r="N118" s="156">
        <v>61093.01999999999</v>
      </c>
      <c r="O118" s="156">
        <v>57498.710000000014</v>
      </c>
      <c r="P118" s="156">
        <v>59404.659999999996</v>
      </c>
      <c r="Q118" s="156">
        <v>64796.36</v>
      </c>
      <c r="R118" s="156">
        <v>56309.229999999989</v>
      </c>
      <c r="T118" s="51">
        <f t="shared" si="5"/>
        <v>82733.62490000001</v>
      </c>
    </row>
    <row r="119" spans="1:20" ht="15" customHeight="1" x14ac:dyDescent="0.3"/>
    <row r="120" spans="1:20" ht="15" customHeight="1" x14ac:dyDescent="0.3"/>
    <row r="121" spans="1:20" ht="15" customHeight="1" x14ac:dyDescent="0.3">
      <c r="A121" s="48"/>
      <c r="B121" s="167" t="s">
        <v>59</v>
      </c>
      <c r="C121" s="167" t="s">
        <v>60</v>
      </c>
      <c r="D121" s="167">
        <v>2021</v>
      </c>
      <c r="E121" s="167">
        <v>2022</v>
      </c>
      <c r="F121" s="167">
        <v>2023</v>
      </c>
      <c r="G121" s="167">
        <v>2024</v>
      </c>
      <c r="H121" s="167">
        <v>2025</v>
      </c>
      <c r="I121" s="167">
        <v>2026</v>
      </c>
      <c r="K121" s="168" t="s">
        <v>59</v>
      </c>
      <c r="L121" s="168" t="s">
        <v>60</v>
      </c>
      <c r="M121" s="168">
        <v>2021</v>
      </c>
      <c r="N121" s="168">
        <v>2022</v>
      </c>
      <c r="O121" s="168">
        <v>2023</v>
      </c>
      <c r="P121" s="168">
        <v>2024</v>
      </c>
      <c r="Q121" s="168">
        <v>2025</v>
      </c>
      <c r="R121" s="168">
        <v>2026</v>
      </c>
    </row>
    <row r="122" spans="1:20" ht="15" customHeight="1" x14ac:dyDescent="0.3">
      <c r="A122" s="48"/>
      <c r="B122" s="169" t="s">
        <v>61</v>
      </c>
      <c r="C122" s="169" t="s">
        <v>62</v>
      </c>
      <c r="D122" s="170">
        <v>760.2</v>
      </c>
      <c r="E122" s="170">
        <v>973.5</v>
      </c>
      <c r="F122" s="170">
        <v>1737</v>
      </c>
      <c r="G122" s="170">
        <v>764</v>
      </c>
      <c r="H122" s="170">
        <v>668.5</v>
      </c>
      <c r="I122" s="170">
        <v>323</v>
      </c>
      <c r="K122" s="171" t="s">
        <v>61</v>
      </c>
      <c r="L122" s="171" t="s">
        <v>62</v>
      </c>
      <c r="M122" s="172">
        <v>581.20000000000005</v>
      </c>
      <c r="N122" s="172">
        <v>790.5</v>
      </c>
      <c r="O122" s="172">
        <v>1572</v>
      </c>
      <c r="P122" s="172">
        <v>652</v>
      </c>
      <c r="Q122" s="172">
        <v>591.5</v>
      </c>
      <c r="R122" s="172">
        <v>323</v>
      </c>
      <c r="T122" s="28">
        <f>MAX(D122:I122)*$V$2+1</f>
        <v>1755.3700000000001</v>
      </c>
    </row>
    <row r="123" spans="1:20" ht="15" customHeight="1" x14ac:dyDescent="0.3">
      <c r="A123" s="282" t="s">
        <v>20</v>
      </c>
      <c r="B123" s="169" t="s">
        <v>63</v>
      </c>
      <c r="C123" s="169" t="s">
        <v>64</v>
      </c>
      <c r="D123" s="170">
        <v>16</v>
      </c>
      <c r="E123" s="170">
        <v>70</v>
      </c>
      <c r="F123" s="170">
        <v>700</v>
      </c>
      <c r="G123" s="170">
        <v>485</v>
      </c>
      <c r="H123" s="170">
        <v>316</v>
      </c>
      <c r="I123" s="170">
        <v>147</v>
      </c>
      <c r="K123" s="171" t="s">
        <v>63</v>
      </c>
      <c r="L123" s="171" t="s">
        <v>64</v>
      </c>
      <c r="M123" s="172">
        <v>5</v>
      </c>
      <c r="N123" s="172">
        <v>57</v>
      </c>
      <c r="O123" s="172">
        <v>664</v>
      </c>
      <c r="P123" s="172">
        <v>216</v>
      </c>
      <c r="Q123" s="172">
        <v>287</v>
      </c>
      <c r="R123" s="172">
        <v>147</v>
      </c>
      <c r="T123" s="28">
        <f t="shared" ref="T123:T138" si="6">MAX(D123:I123)*$V$2+1</f>
        <v>708</v>
      </c>
    </row>
    <row r="124" spans="1:20" ht="15" customHeight="1" x14ac:dyDescent="0.3">
      <c r="A124" s="282"/>
      <c r="B124" s="169" t="s">
        <v>65</v>
      </c>
      <c r="C124" s="169" t="s">
        <v>66</v>
      </c>
      <c r="D124" s="170">
        <v>0</v>
      </c>
      <c r="E124" s="170">
        <v>129</v>
      </c>
      <c r="F124" s="170">
        <v>447.5</v>
      </c>
      <c r="G124" s="170">
        <v>633.5</v>
      </c>
      <c r="H124" s="170">
        <v>654.25</v>
      </c>
      <c r="I124" s="170">
        <v>733.75</v>
      </c>
      <c r="K124" s="171" t="s">
        <v>65</v>
      </c>
      <c r="L124" s="171" t="s">
        <v>66</v>
      </c>
      <c r="M124" s="172">
        <v>0</v>
      </c>
      <c r="N124" s="172">
        <v>119</v>
      </c>
      <c r="O124" s="172">
        <v>347</v>
      </c>
      <c r="P124" s="172">
        <v>485.5</v>
      </c>
      <c r="Q124" s="172">
        <v>546</v>
      </c>
      <c r="R124" s="172">
        <v>733.75</v>
      </c>
      <c r="T124" s="28">
        <f t="shared" si="6"/>
        <v>742.08749999999998</v>
      </c>
    </row>
    <row r="125" spans="1:20" ht="15" customHeight="1" x14ac:dyDescent="0.3">
      <c r="A125" s="282" t="s">
        <v>18</v>
      </c>
      <c r="B125" s="169" t="s">
        <v>67</v>
      </c>
      <c r="C125" s="169" t="s">
        <v>68</v>
      </c>
      <c r="D125" s="170">
        <v>1203</v>
      </c>
      <c r="E125" s="170">
        <v>1097.5</v>
      </c>
      <c r="F125" s="170">
        <v>1580.5</v>
      </c>
      <c r="G125" s="170">
        <v>1847.5</v>
      </c>
      <c r="H125" s="170">
        <v>744</v>
      </c>
      <c r="I125" s="170">
        <v>301</v>
      </c>
      <c r="K125" s="171" t="s">
        <v>67</v>
      </c>
      <c r="L125" s="171" t="s">
        <v>68</v>
      </c>
      <c r="M125" s="172">
        <v>987</v>
      </c>
      <c r="N125" s="172">
        <v>952.5</v>
      </c>
      <c r="O125" s="172">
        <v>1015.25</v>
      </c>
      <c r="P125" s="172">
        <v>1656.5</v>
      </c>
      <c r="Q125" s="172">
        <v>590</v>
      </c>
      <c r="R125" s="172">
        <v>301</v>
      </c>
      <c r="T125" s="28">
        <f t="shared" si="6"/>
        <v>1866.9749999999999</v>
      </c>
    </row>
    <row r="126" spans="1:20" ht="15" customHeight="1" x14ac:dyDescent="0.3">
      <c r="A126" s="282"/>
      <c r="B126" s="169" t="s">
        <v>69</v>
      </c>
      <c r="C126" s="169" t="s">
        <v>70</v>
      </c>
      <c r="D126" s="170">
        <v>2576</v>
      </c>
      <c r="E126" s="170">
        <v>2948.5</v>
      </c>
      <c r="F126" s="170">
        <v>5315.7</v>
      </c>
      <c r="G126" s="170">
        <v>6605.8799999999992</v>
      </c>
      <c r="H126" s="170">
        <v>6452.75</v>
      </c>
      <c r="I126" s="170">
        <v>4874.24</v>
      </c>
      <c r="K126" s="171" t="s">
        <v>69</v>
      </c>
      <c r="L126" s="171" t="s">
        <v>70</v>
      </c>
      <c r="M126" s="172">
        <v>2032</v>
      </c>
      <c r="N126" s="172">
        <v>2223.5</v>
      </c>
      <c r="O126" s="172">
        <v>4380.45</v>
      </c>
      <c r="P126" s="172">
        <v>5652.98</v>
      </c>
      <c r="Q126" s="172">
        <v>5536.3799999999992</v>
      </c>
      <c r="R126" s="172">
        <v>4874.24</v>
      </c>
      <c r="T126" s="28">
        <f t="shared" si="6"/>
        <v>6672.938799999999</v>
      </c>
    </row>
    <row r="127" spans="1:20" ht="15" customHeight="1" x14ac:dyDescent="0.3">
      <c r="A127" s="282" t="s">
        <v>14</v>
      </c>
      <c r="B127" s="169" t="s">
        <v>71</v>
      </c>
      <c r="C127" s="169" t="s">
        <v>72</v>
      </c>
      <c r="D127" s="170">
        <v>360.75</v>
      </c>
      <c r="E127" s="170">
        <v>484.75</v>
      </c>
      <c r="F127" s="170">
        <v>798.5</v>
      </c>
      <c r="G127" s="170">
        <v>449</v>
      </c>
      <c r="H127" s="170">
        <v>786.25</v>
      </c>
      <c r="I127" s="170">
        <v>338.5</v>
      </c>
      <c r="K127" s="171" t="s">
        <v>71</v>
      </c>
      <c r="L127" s="171" t="s">
        <v>72</v>
      </c>
      <c r="M127" s="172">
        <v>268.5</v>
      </c>
      <c r="N127" s="172">
        <v>181.25</v>
      </c>
      <c r="O127" s="172">
        <v>576.75</v>
      </c>
      <c r="P127" s="172">
        <v>351.25</v>
      </c>
      <c r="Q127" s="172">
        <v>613.75</v>
      </c>
      <c r="R127" s="172">
        <v>338.5</v>
      </c>
      <c r="T127" s="28">
        <f t="shared" si="6"/>
        <v>807.48500000000001</v>
      </c>
    </row>
    <row r="128" spans="1:20" ht="15" customHeight="1" x14ac:dyDescent="0.3">
      <c r="A128" s="282"/>
      <c r="B128" s="169" t="s">
        <v>73</v>
      </c>
      <c r="C128" s="169" t="s">
        <v>74</v>
      </c>
      <c r="D128" s="170">
        <v>277.5</v>
      </c>
      <c r="E128" s="170">
        <v>133.5</v>
      </c>
      <c r="F128" s="170">
        <v>427</v>
      </c>
      <c r="G128" s="170">
        <v>264.7</v>
      </c>
      <c r="H128" s="170">
        <v>227.5</v>
      </c>
      <c r="I128" s="170">
        <v>55</v>
      </c>
      <c r="K128" s="171" t="s">
        <v>73</v>
      </c>
      <c r="L128" s="171" t="s">
        <v>74</v>
      </c>
      <c r="M128" s="172">
        <v>184.5</v>
      </c>
      <c r="N128" s="172">
        <v>91</v>
      </c>
      <c r="O128" s="172">
        <v>326</v>
      </c>
      <c r="P128" s="172">
        <v>172.2</v>
      </c>
      <c r="Q128" s="172">
        <v>205.75</v>
      </c>
      <c r="R128" s="172">
        <v>55</v>
      </c>
      <c r="T128" s="28">
        <f t="shared" si="6"/>
        <v>432.27</v>
      </c>
    </row>
    <row r="129" spans="1:20" ht="15" customHeight="1" x14ac:dyDescent="0.3">
      <c r="A129" s="11"/>
      <c r="B129" s="169" t="s">
        <v>75</v>
      </c>
      <c r="C129" s="169" t="s">
        <v>76</v>
      </c>
      <c r="D129" s="170">
        <v>125.75</v>
      </c>
      <c r="E129" s="170">
        <v>38</v>
      </c>
      <c r="F129" s="170">
        <v>61.5</v>
      </c>
      <c r="G129" s="170">
        <v>609.5</v>
      </c>
      <c r="H129" s="170">
        <v>409.75</v>
      </c>
      <c r="I129" s="170">
        <v>88.5</v>
      </c>
      <c r="K129" s="171" t="s">
        <v>75</v>
      </c>
      <c r="L129" s="171" t="s">
        <v>76</v>
      </c>
      <c r="M129" s="172">
        <v>109.25</v>
      </c>
      <c r="N129" s="172">
        <v>38</v>
      </c>
      <c r="O129" s="172">
        <v>45</v>
      </c>
      <c r="P129" s="172">
        <v>450</v>
      </c>
      <c r="Q129" s="172">
        <v>333.25</v>
      </c>
      <c r="R129" s="172">
        <v>88.5</v>
      </c>
      <c r="T129" s="28">
        <f t="shared" si="6"/>
        <v>616.59500000000003</v>
      </c>
    </row>
    <row r="130" spans="1:20" ht="15" customHeight="1" x14ac:dyDescent="0.3">
      <c r="A130" s="11"/>
      <c r="B130" s="169" t="s">
        <v>77</v>
      </c>
      <c r="C130" s="169" t="s">
        <v>78</v>
      </c>
      <c r="D130" s="170">
        <v>358.25</v>
      </c>
      <c r="E130" s="170">
        <v>498.5</v>
      </c>
      <c r="F130" s="170">
        <v>361.63</v>
      </c>
      <c r="G130" s="170">
        <v>254.8</v>
      </c>
      <c r="H130" s="170">
        <v>770.5</v>
      </c>
      <c r="I130" s="170">
        <v>1178.25</v>
      </c>
      <c r="K130" s="171" t="s">
        <v>77</v>
      </c>
      <c r="L130" s="171" t="s">
        <v>78</v>
      </c>
      <c r="M130" s="172">
        <v>114</v>
      </c>
      <c r="N130" s="172">
        <v>383</v>
      </c>
      <c r="O130" s="172">
        <v>329.63</v>
      </c>
      <c r="P130" s="172">
        <v>226.5</v>
      </c>
      <c r="Q130" s="172">
        <v>753.5</v>
      </c>
      <c r="R130" s="172">
        <v>1178.25</v>
      </c>
      <c r="T130" s="28">
        <f t="shared" si="6"/>
        <v>1191.0325</v>
      </c>
    </row>
    <row r="131" spans="1:20" ht="15" customHeight="1" x14ac:dyDescent="0.3">
      <c r="A131" s="11"/>
      <c r="B131" s="169" t="s">
        <v>79</v>
      </c>
      <c r="C131" s="169" t="s">
        <v>80</v>
      </c>
      <c r="D131" s="170">
        <v>0</v>
      </c>
      <c r="E131" s="170">
        <v>4.25</v>
      </c>
      <c r="F131" s="170">
        <v>57</v>
      </c>
      <c r="G131" s="170">
        <v>88</v>
      </c>
      <c r="H131" s="170">
        <v>58</v>
      </c>
      <c r="I131" s="170">
        <v>0</v>
      </c>
      <c r="K131" s="171" t="s">
        <v>79</v>
      </c>
      <c r="L131" s="171" t="s">
        <v>80</v>
      </c>
      <c r="M131" s="172">
        <v>0</v>
      </c>
      <c r="N131" s="172">
        <v>0</v>
      </c>
      <c r="O131" s="172">
        <v>11</v>
      </c>
      <c r="P131" s="172">
        <v>76</v>
      </c>
      <c r="Q131" s="172">
        <v>58</v>
      </c>
      <c r="R131" s="172">
        <v>0</v>
      </c>
      <c r="T131" s="28">
        <f t="shared" si="6"/>
        <v>89.88</v>
      </c>
    </row>
    <row r="132" spans="1:20" ht="15" customHeight="1" x14ac:dyDescent="0.3">
      <c r="A132" s="11"/>
      <c r="B132" s="169" t="s">
        <v>81</v>
      </c>
      <c r="C132" s="169" t="s">
        <v>82</v>
      </c>
      <c r="D132" s="170">
        <v>0</v>
      </c>
      <c r="E132" s="170">
        <v>23</v>
      </c>
      <c r="F132" s="170">
        <v>163</v>
      </c>
      <c r="G132" s="170">
        <v>0</v>
      </c>
      <c r="H132" s="170">
        <v>185</v>
      </c>
      <c r="I132" s="170">
        <v>0</v>
      </c>
      <c r="K132" s="171" t="s">
        <v>81</v>
      </c>
      <c r="L132" s="171" t="s">
        <v>82</v>
      </c>
      <c r="M132" s="172">
        <v>0</v>
      </c>
      <c r="N132" s="172">
        <v>0</v>
      </c>
      <c r="O132" s="172">
        <v>163</v>
      </c>
      <c r="P132" s="172">
        <v>0</v>
      </c>
      <c r="Q132" s="172">
        <v>73</v>
      </c>
      <c r="R132" s="172">
        <v>0</v>
      </c>
      <c r="T132" s="28">
        <f t="shared" si="6"/>
        <v>187.85</v>
      </c>
    </row>
    <row r="133" spans="1:20" ht="15" customHeight="1" x14ac:dyDescent="0.3">
      <c r="A133" s="11"/>
      <c r="B133" s="169" t="s">
        <v>83</v>
      </c>
      <c r="C133" s="169" t="s">
        <v>84</v>
      </c>
      <c r="D133" s="170">
        <v>615</v>
      </c>
      <c r="E133" s="170">
        <v>217.84</v>
      </c>
      <c r="F133" s="170">
        <v>333</v>
      </c>
      <c r="G133" s="170">
        <v>21.5</v>
      </c>
      <c r="H133" s="170">
        <v>67.069999999999993</v>
      </c>
      <c r="I133" s="170">
        <v>0</v>
      </c>
      <c r="K133" s="171" t="s">
        <v>83</v>
      </c>
      <c r="L133" s="171" t="s">
        <v>84</v>
      </c>
      <c r="M133" s="172">
        <v>557.5</v>
      </c>
      <c r="N133" s="172">
        <v>179.84</v>
      </c>
      <c r="O133" s="172">
        <v>333</v>
      </c>
      <c r="P133" s="172">
        <v>5</v>
      </c>
      <c r="Q133" s="172">
        <v>67.069999999999993</v>
      </c>
      <c r="R133" s="172">
        <v>0</v>
      </c>
      <c r="T133" s="28">
        <f t="shared" si="6"/>
        <v>622.15</v>
      </c>
    </row>
    <row r="134" spans="1:20" ht="15" customHeight="1" x14ac:dyDescent="0.3">
      <c r="A134" s="11"/>
      <c r="B134" s="169" t="s">
        <v>85</v>
      </c>
      <c r="C134" s="169" t="s">
        <v>86</v>
      </c>
      <c r="D134" s="170">
        <v>637</v>
      </c>
      <c r="E134" s="170">
        <v>296</v>
      </c>
      <c r="F134" s="170">
        <v>411.5</v>
      </c>
      <c r="G134" s="170">
        <v>322.45</v>
      </c>
      <c r="H134" s="170">
        <v>389.1</v>
      </c>
      <c r="I134" s="170">
        <v>134.75</v>
      </c>
      <c r="K134" s="171" t="s">
        <v>85</v>
      </c>
      <c r="L134" s="171" t="s">
        <v>86</v>
      </c>
      <c r="M134" s="172">
        <v>445</v>
      </c>
      <c r="N134" s="172">
        <v>224</v>
      </c>
      <c r="O134" s="172">
        <v>411.5</v>
      </c>
      <c r="P134" s="172">
        <v>246.7</v>
      </c>
      <c r="Q134" s="172">
        <v>251.1</v>
      </c>
      <c r="R134" s="172">
        <v>134.75</v>
      </c>
      <c r="T134" s="28">
        <f t="shared" si="6"/>
        <v>644.37</v>
      </c>
    </row>
    <row r="135" spans="1:20" ht="15" customHeight="1" x14ac:dyDescent="0.3">
      <c r="A135" s="11"/>
      <c r="B135" s="169" t="s">
        <v>87</v>
      </c>
      <c r="C135" s="169" t="s">
        <v>88</v>
      </c>
      <c r="D135" s="170">
        <v>283.64999999999998</v>
      </c>
      <c r="E135" s="170">
        <v>2097</v>
      </c>
      <c r="F135" s="170">
        <v>1884.73</v>
      </c>
      <c r="G135" s="170">
        <v>1786.83</v>
      </c>
      <c r="H135" s="170">
        <v>1696.87</v>
      </c>
      <c r="I135" s="170">
        <v>709.59</v>
      </c>
      <c r="K135" s="171" t="s">
        <v>87</v>
      </c>
      <c r="L135" s="171" t="s">
        <v>88</v>
      </c>
      <c r="M135" s="172">
        <v>211.25</v>
      </c>
      <c r="N135" s="172">
        <v>1044.6500000000001</v>
      </c>
      <c r="O135" s="172">
        <v>1616.3</v>
      </c>
      <c r="P135" s="172">
        <v>1631.33</v>
      </c>
      <c r="Q135" s="172">
        <v>1202.79</v>
      </c>
      <c r="R135" s="172">
        <v>709.59</v>
      </c>
      <c r="T135" s="28">
        <f t="shared" si="6"/>
        <v>2118.9699999999998</v>
      </c>
    </row>
    <row r="136" spans="1:20" ht="15" customHeight="1" x14ac:dyDescent="0.3">
      <c r="A136" s="11"/>
      <c r="B136" s="169" t="s">
        <v>89</v>
      </c>
      <c r="C136" s="169" t="s">
        <v>90</v>
      </c>
      <c r="D136" s="170">
        <v>0</v>
      </c>
      <c r="E136" s="170">
        <v>33</v>
      </c>
      <c r="F136" s="170">
        <v>16</v>
      </c>
      <c r="G136" s="170">
        <v>2</v>
      </c>
      <c r="H136" s="170">
        <v>0</v>
      </c>
      <c r="I136" s="170">
        <v>0</v>
      </c>
      <c r="K136" s="171" t="s">
        <v>89</v>
      </c>
      <c r="L136" s="171" t="s">
        <v>90</v>
      </c>
      <c r="M136" s="172">
        <v>0</v>
      </c>
      <c r="N136" s="172">
        <v>33</v>
      </c>
      <c r="O136" s="172">
        <v>0</v>
      </c>
      <c r="P136" s="172">
        <v>2</v>
      </c>
      <c r="Q136" s="172">
        <v>0</v>
      </c>
      <c r="R136" s="172">
        <v>0</v>
      </c>
      <c r="T136" s="28">
        <f t="shared" si="6"/>
        <v>34.33</v>
      </c>
    </row>
    <row r="137" spans="1:20" ht="15" customHeight="1" x14ac:dyDescent="0.3">
      <c r="A137" s="11"/>
      <c r="B137" s="169" t="s">
        <v>91</v>
      </c>
      <c r="C137" s="169" t="s">
        <v>92</v>
      </c>
      <c r="D137" s="170">
        <v>118</v>
      </c>
      <c r="E137" s="170">
        <v>34.5</v>
      </c>
      <c r="F137" s="170">
        <v>512</v>
      </c>
      <c r="G137" s="170">
        <v>608.5</v>
      </c>
      <c r="H137" s="170">
        <v>246.10000000000002</v>
      </c>
      <c r="I137" s="170">
        <v>106.5</v>
      </c>
      <c r="K137" s="171" t="s">
        <v>91</v>
      </c>
      <c r="L137" s="171" t="s">
        <v>92</v>
      </c>
      <c r="M137" s="172">
        <v>86</v>
      </c>
      <c r="N137" s="172">
        <v>34.5</v>
      </c>
      <c r="O137" s="172">
        <v>430</v>
      </c>
      <c r="P137" s="172">
        <v>467</v>
      </c>
      <c r="Q137" s="172">
        <v>147.10000000000002</v>
      </c>
      <c r="R137" s="172">
        <v>106.5</v>
      </c>
      <c r="T137" s="28">
        <f t="shared" si="6"/>
        <v>615.58500000000004</v>
      </c>
    </row>
    <row r="138" spans="1:20" ht="15" customHeight="1" x14ac:dyDescent="0.3">
      <c r="A138" s="11"/>
      <c r="B138" s="173"/>
      <c r="C138" s="173"/>
      <c r="D138" s="174">
        <v>7331.0999999999995</v>
      </c>
      <c r="E138" s="174">
        <v>9078.84</v>
      </c>
      <c r="F138" s="174">
        <v>14806.56</v>
      </c>
      <c r="G138" s="174">
        <v>14743.16</v>
      </c>
      <c r="H138" s="174">
        <v>13671.640000000001</v>
      </c>
      <c r="I138" s="174">
        <v>8990.08</v>
      </c>
      <c r="K138" s="171"/>
      <c r="L138" s="175"/>
      <c r="M138" s="176">
        <v>5581.2</v>
      </c>
      <c r="N138" s="176">
        <v>6351.74</v>
      </c>
      <c r="O138" s="176">
        <v>12220.88</v>
      </c>
      <c r="P138" s="176">
        <v>12290.960000000001</v>
      </c>
      <c r="Q138" s="176">
        <v>11256.19</v>
      </c>
      <c r="R138" s="176">
        <v>8990.08</v>
      </c>
      <c r="T138" s="29">
        <f t="shared" si="6"/>
        <v>14955.625599999999</v>
      </c>
    </row>
    <row r="139" spans="1:20" ht="15" customHeight="1" x14ac:dyDescent="0.3"/>
    <row r="140" spans="1:20" ht="15" customHeight="1" x14ac:dyDescent="0.3"/>
    <row r="141" spans="1:20" ht="15" customHeight="1" x14ac:dyDescent="0.3">
      <c r="A141" s="75"/>
      <c r="B141" s="177" t="s">
        <v>59</v>
      </c>
      <c r="C141" s="177" t="s">
        <v>60</v>
      </c>
      <c r="D141" s="177">
        <v>2021</v>
      </c>
      <c r="E141" s="177">
        <v>2022</v>
      </c>
      <c r="F141" s="177">
        <v>2023</v>
      </c>
      <c r="G141" s="177">
        <v>2024</v>
      </c>
      <c r="H141" s="177">
        <v>2025</v>
      </c>
      <c r="I141" s="177">
        <v>2026</v>
      </c>
      <c r="K141" s="178" t="s">
        <v>59</v>
      </c>
      <c r="L141" s="178" t="s">
        <v>60</v>
      </c>
      <c r="M141" s="178">
        <v>2021</v>
      </c>
      <c r="N141" s="178">
        <v>2022</v>
      </c>
      <c r="O141" s="178">
        <v>2023</v>
      </c>
      <c r="P141" s="178">
        <v>2024</v>
      </c>
      <c r="Q141" s="178">
        <v>2025</v>
      </c>
      <c r="R141" s="178">
        <v>2026</v>
      </c>
    </row>
    <row r="142" spans="1:20" ht="15" customHeight="1" x14ac:dyDescent="0.3">
      <c r="A142" s="75"/>
      <c r="B142" s="179" t="s">
        <v>61</v>
      </c>
      <c r="C142" s="179" t="s">
        <v>62</v>
      </c>
      <c r="D142" s="180">
        <v>706.75</v>
      </c>
      <c r="E142" s="180">
        <v>2363.3999999999996</v>
      </c>
      <c r="F142" s="180">
        <v>1960.33</v>
      </c>
      <c r="G142" s="180">
        <v>2330.31</v>
      </c>
      <c r="H142" s="180">
        <v>2205.17</v>
      </c>
      <c r="I142" s="180">
        <v>1636.15</v>
      </c>
      <c r="K142" s="181" t="s">
        <v>61</v>
      </c>
      <c r="L142" s="181" t="s">
        <v>62</v>
      </c>
      <c r="M142" s="182">
        <v>465</v>
      </c>
      <c r="N142" s="182">
        <v>2027.3999999999999</v>
      </c>
      <c r="O142" s="182">
        <v>1266.75</v>
      </c>
      <c r="P142" s="182">
        <v>1970.31</v>
      </c>
      <c r="Q142" s="182">
        <v>1633.95</v>
      </c>
      <c r="R142" s="182">
        <v>1636.15</v>
      </c>
      <c r="T142" s="30">
        <f>MAX(D142:I142)*$V$2+1</f>
        <v>2388.0339999999997</v>
      </c>
    </row>
    <row r="143" spans="1:20" ht="15" customHeight="1" x14ac:dyDescent="0.3">
      <c r="A143" s="283" t="s">
        <v>21</v>
      </c>
      <c r="B143" s="179" t="s">
        <v>63</v>
      </c>
      <c r="C143" s="179" t="s">
        <v>64</v>
      </c>
      <c r="D143" s="180">
        <v>4116.8500000000004</v>
      </c>
      <c r="E143" s="180">
        <v>6942.6</v>
      </c>
      <c r="F143" s="180">
        <v>5590.15</v>
      </c>
      <c r="G143" s="180">
        <v>4756.8500000000004</v>
      </c>
      <c r="H143" s="180">
        <v>4216.1499999999996</v>
      </c>
      <c r="I143" s="180">
        <v>3439.7799999999997</v>
      </c>
      <c r="K143" s="181" t="s">
        <v>63</v>
      </c>
      <c r="L143" s="181" t="s">
        <v>64</v>
      </c>
      <c r="M143" s="182">
        <v>2929.85</v>
      </c>
      <c r="N143" s="182">
        <v>5757.35</v>
      </c>
      <c r="O143" s="182">
        <v>4438.17</v>
      </c>
      <c r="P143" s="182">
        <v>3580.05</v>
      </c>
      <c r="Q143" s="182">
        <v>3235.3</v>
      </c>
      <c r="R143" s="182">
        <v>3439.7799999999997</v>
      </c>
      <c r="T143" s="30">
        <f t="shared" ref="T143:T158" si="7">MAX(D143:I143)*$V$2+1</f>
        <v>7013.0260000000007</v>
      </c>
    </row>
    <row r="144" spans="1:20" ht="15" customHeight="1" x14ac:dyDescent="0.3">
      <c r="A144" s="283"/>
      <c r="B144" s="179" t="s">
        <v>65</v>
      </c>
      <c r="C144" s="179" t="s">
        <v>66</v>
      </c>
      <c r="D144" s="180">
        <v>715</v>
      </c>
      <c r="E144" s="180">
        <v>1643.73</v>
      </c>
      <c r="F144" s="180">
        <v>4805.7</v>
      </c>
      <c r="G144" s="180">
        <v>3857.95</v>
      </c>
      <c r="H144" s="180">
        <v>3772</v>
      </c>
      <c r="I144" s="180">
        <v>4088.92</v>
      </c>
      <c r="K144" s="181" t="s">
        <v>65</v>
      </c>
      <c r="L144" s="181" t="s">
        <v>66</v>
      </c>
      <c r="M144" s="182">
        <v>370</v>
      </c>
      <c r="N144" s="182">
        <v>1089.6500000000001</v>
      </c>
      <c r="O144" s="182">
        <v>4067.75</v>
      </c>
      <c r="P144" s="182">
        <v>3076.75</v>
      </c>
      <c r="Q144" s="182">
        <v>2934.15</v>
      </c>
      <c r="R144" s="182">
        <v>4088.92</v>
      </c>
      <c r="T144" s="30">
        <f t="shared" si="7"/>
        <v>4854.7569999999996</v>
      </c>
    </row>
    <row r="145" spans="1:20" ht="15" customHeight="1" x14ac:dyDescent="0.3">
      <c r="A145" s="283" t="s">
        <v>18</v>
      </c>
      <c r="B145" s="179" t="s">
        <v>67</v>
      </c>
      <c r="C145" s="179" t="s">
        <v>68</v>
      </c>
      <c r="D145" s="180">
        <v>2217.25</v>
      </c>
      <c r="E145" s="180">
        <v>1395.9</v>
      </c>
      <c r="F145" s="180">
        <v>3420.5999999999995</v>
      </c>
      <c r="G145" s="180">
        <v>2033.31</v>
      </c>
      <c r="H145" s="180">
        <v>2648.26</v>
      </c>
      <c r="I145" s="180">
        <v>1382.85</v>
      </c>
      <c r="K145" s="181" t="s">
        <v>67</v>
      </c>
      <c r="L145" s="181" t="s">
        <v>68</v>
      </c>
      <c r="M145" s="182">
        <v>1559.25</v>
      </c>
      <c r="N145" s="182">
        <v>773.6</v>
      </c>
      <c r="O145" s="182">
        <v>2450.6000000000004</v>
      </c>
      <c r="P145" s="182">
        <v>1646.61</v>
      </c>
      <c r="Q145" s="182">
        <v>2007.06</v>
      </c>
      <c r="R145" s="182">
        <v>1382.85</v>
      </c>
      <c r="T145" s="30">
        <f t="shared" si="7"/>
        <v>3455.8059999999996</v>
      </c>
    </row>
    <row r="146" spans="1:20" ht="15" customHeight="1" x14ac:dyDescent="0.3">
      <c r="A146" s="283"/>
      <c r="B146" s="179" t="s">
        <v>69</v>
      </c>
      <c r="C146" s="179" t="s">
        <v>70</v>
      </c>
      <c r="D146" s="180">
        <v>7175.74</v>
      </c>
      <c r="E146" s="180">
        <v>10060.040000000001</v>
      </c>
      <c r="F146" s="180">
        <v>11450.59</v>
      </c>
      <c r="G146" s="180">
        <v>7094.35</v>
      </c>
      <c r="H146" s="180">
        <v>6834.15</v>
      </c>
      <c r="I146" s="180">
        <v>5564.72</v>
      </c>
      <c r="K146" s="181" t="s">
        <v>69</v>
      </c>
      <c r="L146" s="181" t="s">
        <v>70</v>
      </c>
      <c r="M146" s="182">
        <v>4851.99</v>
      </c>
      <c r="N146" s="182">
        <v>8752.2999999999993</v>
      </c>
      <c r="O146" s="182">
        <v>8983.3700000000008</v>
      </c>
      <c r="P146" s="182">
        <v>5326.1</v>
      </c>
      <c r="Q146" s="182">
        <v>5170.8</v>
      </c>
      <c r="R146" s="182">
        <v>5564.72</v>
      </c>
      <c r="T146" s="30">
        <f t="shared" si="7"/>
        <v>11566.0959</v>
      </c>
    </row>
    <row r="147" spans="1:20" ht="15" customHeight="1" x14ac:dyDescent="0.3">
      <c r="A147" s="283" t="s">
        <v>14</v>
      </c>
      <c r="B147" s="179" t="s">
        <v>71</v>
      </c>
      <c r="C147" s="179" t="s">
        <v>72</v>
      </c>
      <c r="D147" s="180">
        <v>1417.6399999999999</v>
      </c>
      <c r="E147" s="180">
        <v>1367.75</v>
      </c>
      <c r="F147" s="180">
        <v>1831.19</v>
      </c>
      <c r="G147" s="180">
        <v>2213.92</v>
      </c>
      <c r="H147" s="180">
        <v>2269.42</v>
      </c>
      <c r="I147" s="180">
        <v>1271.25</v>
      </c>
      <c r="K147" s="181" t="s">
        <v>71</v>
      </c>
      <c r="L147" s="181" t="s">
        <v>72</v>
      </c>
      <c r="M147" s="182">
        <v>1215.6399999999999</v>
      </c>
      <c r="N147" s="182">
        <v>946.25</v>
      </c>
      <c r="O147" s="182">
        <v>1393.1</v>
      </c>
      <c r="P147" s="182">
        <v>1388</v>
      </c>
      <c r="Q147" s="182">
        <v>2024.0800000000002</v>
      </c>
      <c r="R147" s="182">
        <v>1271.25</v>
      </c>
      <c r="T147" s="30">
        <f t="shared" si="7"/>
        <v>2293.1142</v>
      </c>
    </row>
    <row r="148" spans="1:20" ht="15" customHeight="1" x14ac:dyDescent="0.3">
      <c r="A148" s="283"/>
      <c r="B148" s="179" t="s">
        <v>73</v>
      </c>
      <c r="C148" s="179" t="s">
        <v>74</v>
      </c>
      <c r="D148" s="180">
        <v>2081</v>
      </c>
      <c r="E148" s="180">
        <v>945</v>
      </c>
      <c r="F148" s="180">
        <v>456.5</v>
      </c>
      <c r="G148" s="180">
        <v>456.25</v>
      </c>
      <c r="H148" s="180">
        <v>807.25</v>
      </c>
      <c r="I148" s="180">
        <v>502.75</v>
      </c>
      <c r="K148" s="181" t="s">
        <v>73</v>
      </c>
      <c r="L148" s="181" t="s">
        <v>74</v>
      </c>
      <c r="M148" s="182">
        <v>2076</v>
      </c>
      <c r="N148" s="182">
        <v>820</v>
      </c>
      <c r="O148" s="182">
        <v>443.5</v>
      </c>
      <c r="P148" s="182">
        <v>450.25</v>
      </c>
      <c r="Q148" s="182">
        <v>652.25</v>
      </c>
      <c r="R148" s="182">
        <v>502.75</v>
      </c>
      <c r="T148" s="30">
        <f t="shared" si="7"/>
        <v>2102.81</v>
      </c>
    </row>
    <row r="149" spans="1:20" ht="15" customHeight="1" x14ac:dyDescent="0.3">
      <c r="A149" s="76"/>
      <c r="B149" s="179" t="s">
        <v>75</v>
      </c>
      <c r="C149" s="179" t="s">
        <v>76</v>
      </c>
      <c r="D149" s="180">
        <v>1469.5</v>
      </c>
      <c r="E149" s="180">
        <v>173</v>
      </c>
      <c r="F149" s="180">
        <v>1036</v>
      </c>
      <c r="G149" s="180">
        <v>1011.5</v>
      </c>
      <c r="H149" s="180">
        <v>1309.5</v>
      </c>
      <c r="I149" s="180">
        <v>853.5</v>
      </c>
      <c r="K149" s="181" t="s">
        <v>75</v>
      </c>
      <c r="L149" s="181" t="s">
        <v>76</v>
      </c>
      <c r="M149" s="182">
        <v>950.5</v>
      </c>
      <c r="N149" s="182">
        <v>86</v>
      </c>
      <c r="O149" s="182">
        <v>1036</v>
      </c>
      <c r="P149" s="182">
        <v>1011.5</v>
      </c>
      <c r="Q149" s="182">
        <v>1131.5</v>
      </c>
      <c r="R149" s="182">
        <v>853.5</v>
      </c>
      <c r="T149" s="30">
        <f t="shared" si="7"/>
        <v>1485.1949999999999</v>
      </c>
    </row>
    <row r="150" spans="1:20" ht="15" customHeight="1" x14ac:dyDescent="0.3">
      <c r="A150" s="76"/>
      <c r="B150" s="179" t="s">
        <v>77</v>
      </c>
      <c r="C150" s="179" t="s">
        <v>78</v>
      </c>
      <c r="D150" s="180">
        <v>2491.65</v>
      </c>
      <c r="E150" s="180">
        <v>4545.1999999999989</v>
      </c>
      <c r="F150" s="180">
        <v>4392.05</v>
      </c>
      <c r="G150" s="180">
        <v>2561.2599999999998</v>
      </c>
      <c r="H150" s="180">
        <v>2303.29</v>
      </c>
      <c r="I150" s="180">
        <v>1111.28</v>
      </c>
      <c r="K150" s="181" t="s">
        <v>77</v>
      </c>
      <c r="L150" s="181" t="s">
        <v>78</v>
      </c>
      <c r="M150" s="182">
        <v>1299.75</v>
      </c>
      <c r="N150" s="182">
        <v>2182.1999999999998</v>
      </c>
      <c r="O150" s="182">
        <v>3769.4300000000003</v>
      </c>
      <c r="P150" s="182">
        <v>2063.21</v>
      </c>
      <c r="Q150" s="182">
        <v>1889.29</v>
      </c>
      <c r="R150" s="182">
        <v>1111.28</v>
      </c>
      <c r="T150" s="30">
        <f t="shared" si="7"/>
        <v>4591.6519999999991</v>
      </c>
    </row>
    <row r="151" spans="1:20" ht="15" customHeight="1" x14ac:dyDescent="0.3">
      <c r="A151" s="76"/>
      <c r="B151" s="179" t="s">
        <v>79</v>
      </c>
      <c r="C151" s="179" t="s">
        <v>80</v>
      </c>
      <c r="D151" s="180">
        <v>1093.75</v>
      </c>
      <c r="E151" s="180">
        <v>1082.5</v>
      </c>
      <c r="F151" s="180">
        <v>1094.5</v>
      </c>
      <c r="G151" s="180">
        <v>1406.25</v>
      </c>
      <c r="H151" s="180">
        <v>1277.31</v>
      </c>
      <c r="I151" s="180">
        <v>653.20000000000005</v>
      </c>
      <c r="K151" s="181" t="s">
        <v>79</v>
      </c>
      <c r="L151" s="181" t="s">
        <v>80</v>
      </c>
      <c r="M151" s="182">
        <v>889.5</v>
      </c>
      <c r="N151" s="182">
        <v>871.5</v>
      </c>
      <c r="O151" s="182">
        <v>721.5</v>
      </c>
      <c r="P151" s="182">
        <v>1074</v>
      </c>
      <c r="Q151" s="182">
        <v>1074.06</v>
      </c>
      <c r="R151" s="182">
        <v>653.20000000000005</v>
      </c>
      <c r="T151" s="30">
        <f t="shared" si="7"/>
        <v>1421.3125</v>
      </c>
    </row>
    <row r="152" spans="1:20" ht="15" customHeight="1" x14ac:dyDescent="0.3">
      <c r="A152" s="76"/>
      <c r="B152" s="179" t="s">
        <v>81</v>
      </c>
      <c r="C152" s="179" t="s">
        <v>82</v>
      </c>
      <c r="D152" s="180">
        <v>114</v>
      </c>
      <c r="E152" s="180">
        <v>181</v>
      </c>
      <c r="F152" s="180">
        <v>1541.34</v>
      </c>
      <c r="G152" s="180">
        <v>1661.75</v>
      </c>
      <c r="H152" s="180">
        <v>1165.75</v>
      </c>
      <c r="I152" s="180">
        <v>1420</v>
      </c>
      <c r="K152" s="181" t="s">
        <v>81</v>
      </c>
      <c r="L152" s="181" t="s">
        <v>82</v>
      </c>
      <c r="M152" s="182">
        <v>107</v>
      </c>
      <c r="N152" s="182">
        <v>113</v>
      </c>
      <c r="O152" s="182">
        <v>1424.5</v>
      </c>
      <c r="P152" s="182">
        <v>1529.75</v>
      </c>
      <c r="Q152" s="182">
        <v>762.25</v>
      </c>
      <c r="R152" s="182">
        <v>1420</v>
      </c>
      <c r="T152" s="30">
        <f t="shared" si="7"/>
        <v>1679.3675000000001</v>
      </c>
    </row>
    <row r="153" spans="1:20" ht="15" customHeight="1" x14ac:dyDescent="0.3">
      <c r="A153" s="76"/>
      <c r="B153" s="179" t="s">
        <v>83</v>
      </c>
      <c r="C153" s="179" t="s">
        <v>84</v>
      </c>
      <c r="D153" s="180">
        <v>217</v>
      </c>
      <c r="E153" s="180">
        <v>637</v>
      </c>
      <c r="F153" s="180">
        <v>2100.5</v>
      </c>
      <c r="G153" s="180">
        <v>464.2</v>
      </c>
      <c r="H153" s="180">
        <v>1850.55</v>
      </c>
      <c r="I153" s="180">
        <v>2483</v>
      </c>
      <c r="K153" s="181" t="s">
        <v>83</v>
      </c>
      <c r="L153" s="181" t="s">
        <v>84</v>
      </c>
      <c r="M153" s="182">
        <v>68</v>
      </c>
      <c r="N153" s="182">
        <v>444</v>
      </c>
      <c r="O153" s="182">
        <v>1893</v>
      </c>
      <c r="P153" s="182">
        <v>331.7</v>
      </c>
      <c r="Q153" s="182">
        <v>1450.05</v>
      </c>
      <c r="R153" s="182">
        <v>2483</v>
      </c>
      <c r="T153" s="30">
        <f t="shared" si="7"/>
        <v>2508.83</v>
      </c>
    </row>
    <row r="154" spans="1:20" ht="15" customHeight="1" x14ac:dyDescent="0.3">
      <c r="A154" s="76"/>
      <c r="B154" s="179" t="s">
        <v>85</v>
      </c>
      <c r="C154" s="179" t="s">
        <v>86</v>
      </c>
      <c r="D154" s="180">
        <v>759.3</v>
      </c>
      <c r="E154" s="180">
        <v>459.05</v>
      </c>
      <c r="F154" s="180">
        <v>3603.1499999999996</v>
      </c>
      <c r="G154" s="180">
        <v>2834.55</v>
      </c>
      <c r="H154" s="180">
        <v>3281.4</v>
      </c>
      <c r="I154" s="180">
        <v>2192</v>
      </c>
      <c r="K154" s="181" t="s">
        <v>85</v>
      </c>
      <c r="L154" s="181" t="s">
        <v>86</v>
      </c>
      <c r="M154" s="182">
        <v>450.8</v>
      </c>
      <c r="N154" s="182">
        <v>315.3</v>
      </c>
      <c r="O154" s="182">
        <v>2566.5999999999995</v>
      </c>
      <c r="P154" s="182">
        <v>2178.8500000000004</v>
      </c>
      <c r="Q154" s="182">
        <v>2469</v>
      </c>
      <c r="R154" s="182">
        <v>2192</v>
      </c>
      <c r="T154" s="30">
        <f t="shared" si="7"/>
        <v>3640.1814999999997</v>
      </c>
    </row>
    <row r="155" spans="1:20" ht="15" customHeight="1" x14ac:dyDescent="0.3">
      <c r="A155" s="76"/>
      <c r="B155" s="179" t="s">
        <v>87</v>
      </c>
      <c r="C155" s="179" t="s">
        <v>88</v>
      </c>
      <c r="D155" s="180">
        <v>4375.5</v>
      </c>
      <c r="E155" s="180">
        <v>3467.4700000000003</v>
      </c>
      <c r="F155" s="180">
        <v>1727.5</v>
      </c>
      <c r="G155" s="180">
        <v>2139.4499999999998</v>
      </c>
      <c r="H155" s="180">
        <v>3802.25</v>
      </c>
      <c r="I155" s="180">
        <v>1891.1699999999998</v>
      </c>
      <c r="K155" s="181" t="s">
        <v>87</v>
      </c>
      <c r="L155" s="181" t="s">
        <v>88</v>
      </c>
      <c r="M155" s="182">
        <v>2531</v>
      </c>
      <c r="N155" s="182">
        <v>2413.9700000000003</v>
      </c>
      <c r="O155" s="182">
        <v>1526.75</v>
      </c>
      <c r="P155" s="182">
        <v>1708.75</v>
      </c>
      <c r="Q155" s="182">
        <v>1841.75</v>
      </c>
      <c r="R155" s="182">
        <v>1891.1699999999998</v>
      </c>
      <c r="T155" s="30">
        <f t="shared" si="7"/>
        <v>4420.2550000000001</v>
      </c>
    </row>
    <row r="156" spans="1:20" ht="15" customHeight="1" x14ac:dyDescent="0.3">
      <c r="A156" s="76"/>
      <c r="B156" s="179" t="s">
        <v>89</v>
      </c>
      <c r="C156" s="179" t="s">
        <v>90</v>
      </c>
      <c r="D156" s="180">
        <v>390.59000000000003</v>
      </c>
      <c r="E156" s="180">
        <v>510.5</v>
      </c>
      <c r="F156" s="180">
        <v>388.5</v>
      </c>
      <c r="G156" s="180">
        <v>299.25</v>
      </c>
      <c r="H156" s="180">
        <v>358</v>
      </c>
      <c r="I156" s="180">
        <v>521</v>
      </c>
      <c r="K156" s="181" t="s">
        <v>89</v>
      </c>
      <c r="L156" s="181" t="s">
        <v>90</v>
      </c>
      <c r="M156" s="182">
        <v>319.17</v>
      </c>
      <c r="N156" s="182">
        <v>287.75</v>
      </c>
      <c r="O156" s="182">
        <v>336.5</v>
      </c>
      <c r="P156" s="182">
        <v>234.25</v>
      </c>
      <c r="Q156" s="182">
        <v>153</v>
      </c>
      <c r="R156" s="182">
        <v>521</v>
      </c>
      <c r="T156" s="30">
        <f t="shared" si="7"/>
        <v>527.21</v>
      </c>
    </row>
    <row r="157" spans="1:20" ht="15" customHeight="1" x14ac:dyDescent="0.3">
      <c r="A157" s="76"/>
      <c r="B157" s="179" t="s">
        <v>91</v>
      </c>
      <c r="C157" s="179" t="s">
        <v>92</v>
      </c>
      <c r="D157" s="180">
        <v>2141.5</v>
      </c>
      <c r="E157" s="180">
        <v>4469.25</v>
      </c>
      <c r="F157" s="180">
        <v>4100.5</v>
      </c>
      <c r="G157" s="180">
        <v>1776</v>
      </c>
      <c r="H157" s="180">
        <v>1292.5</v>
      </c>
      <c r="I157" s="180">
        <v>19.5</v>
      </c>
      <c r="K157" s="181" t="s">
        <v>91</v>
      </c>
      <c r="L157" s="181" t="s">
        <v>92</v>
      </c>
      <c r="M157" s="182">
        <v>945</v>
      </c>
      <c r="N157" s="182">
        <v>2737.75</v>
      </c>
      <c r="O157" s="182">
        <v>3558.5</v>
      </c>
      <c r="P157" s="182">
        <v>1510.5</v>
      </c>
      <c r="Q157" s="182">
        <v>1279.5</v>
      </c>
      <c r="R157" s="182">
        <v>19.5</v>
      </c>
      <c r="T157" s="30">
        <f t="shared" si="7"/>
        <v>4514.9425000000001</v>
      </c>
    </row>
    <row r="158" spans="1:20" ht="15" customHeight="1" x14ac:dyDescent="0.3">
      <c r="A158" s="76"/>
      <c r="B158" s="183"/>
      <c r="C158" s="183"/>
      <c r="D158" s="184">
        <v>31483.02</v>
      </c>
      <c r="E158" s="184">
        <v>40243.389999999992</v>
      </c>
      <c r="F158" s="184">
        <v>49499.1</v>
      </c>
      <c r="G158" s="184">
        <v>36897.15</v>
      </c>
      <c r="H158" s="184">
        <v>39392.950000000004</v>
      </c>
      <c r="I158" s="184">
        <v>29031.07</v>
      </c>
      <c r="K158" s="181"/>
      <c r="L158" s="185"/>
      <c r="M158" s="186">
        <v>21028.449999999997</v>
      </c>
      <c r="N158" s="186">
        <v>29618.02</v>
      </c>
      <c r="O158" s="186">
        <v>39876.019999999997</v>
      </c>
      <c r="P158" s="186">
        <v>29080.58</v>
      </c>
      <c r="Q158" s="186">
        <v>29707.99</v>
      </c>
      <c r="R158" s="186">
        <v>29031.07</v>
      </c>
      <c r="T158" s="31">
        <f t="shared" si="7"/>
        <v>49995.091</v>
      </c>
    </row>
    <row r="159" spans="1:20" ht="15" customHeight="1" x14ac:dyDescent="0.3"/>
    <row r="160" spans="1:20" ht="15" customHeight="1" x14ac:dyDescent="0.3"/>
    <row r="161" spans="1:20" ht="15" customHeight="1" x14ac:dyDescent="0.3">
      <c r="A161" s="73"/>
      <c r="B161" s="157" t="s">
        <v>59</v>
      </c>
      <c r="C161" s="157" t="s">
        <v>60</v>
      </c>
      <c r="D161" s="157">
        <v>2021</v>
      </c>
      <c r="E161" s="157">
        <v>2022</v>
      </c>
      <c r="F161" s="157">
        <v>2023</v>
      </c>
      <c r="G161" s="157">
        <v>2024</v>
      </c>
      <c r="H161" s="157">
        <v>2025</v>
      </c>
      <c r="I161" s="157">
        <v>2026</v>
      </c>
      <c r="K161" s="187" t="s">
        <v>59</v>
      </c>
      <c r="L161" s="187" t="s">
        <v>60</v>
      </c>
      <c r="M161" s="187">
        <v>2021</v>
      </c>
      <c r="N161" s="187">
        <v>2022</v>
      </c>
      <c r="O161" s="187">
        <v>2023</v>
      </c>
      <c r="P161" s="187">
        <v>2024</v>
      </c>
      <c r="Q161" s="187">
        <v>2025</v>
      </c>
      <c r="R161" s="187">
        <v>2026</v>
      </c>
    </row>
    <row r="162" spans="1:20" ht="15" customHeight="1" x14ac:dyDescent="0.3">
      <c r="A162" s="73"/>
      <c r="B162" s="159" t="s">
        <v>61</v>
      </c>
      <c r="C162" s="159" t="s">
        <v>62</v>
      </c>
      <c r="D162" s="160">
        <v>57.5</v>
      </c>
      <c r="E162" s="160">
        <v>14</v>
      </c>
      <c r="F162" s="160">
        <v>57</v>
      </c>
      <c r="G162" s="160">
        <v>80.75</v>
      </c>
      <c r="H162" s="160">
        <v>48</v>
      </c>
      <c r="I162" s="160">
        <v>0</v>
      </c>
      <c r="K162" s="188" t="s">
        <v>61</v>
      </c>
      <c r="L162" s="188" t="s">
        <v>62</v>
      </c>
      <c r="M162" s="189">
        <v>29.5</v>
      </c>
      <c r="N162" s="189">
        <v>14</v>
      </c>
      <c r="O162" s="189">
        <v>53.25</v>
      </c>
      <c r="P162" s="189">
        <v>44.25</v>
      </c>
      <c r="Q162" s="189">
        <v>48</v>
      </c>
      <c r="R162" s="189">
        <v>0</v>
      </c>
      <c r="T162" s="32">
        <f>MAX(D162:I162)*$V$2+1</f>
        <v>82.557500000000005</v>
      </c>
    </row>
    <row r="163" spans="1:20" ht="15" customHeight="1" x14ac:dyDescent="0.3">
      <c r="A163" s="280" t="s">
        <v>22</v>
      </c>
      <c r="B163" s="159" t="s">
        <v>63</v>
      </c>
      <c r="C163" s="159" t="s">
        <v>64</v>
      </c>
      <c r="D163" s="160">
        <v>490</v>
      </c>
      <c r="E163" s="160">
        <v>704.8</v>
      </c>
      <c r="F163" s="160">
        <v>999</v>
      </c>
      <c r="G163" s="160">
        <v>1134.75</v>
      </c>
      <c r="H163" s="160">
        <v>1453</v>
      </c>
      <c r="I163" s="160">
        <v>878.5</v>
      </c>
      <c r="K163" s="188" t="s">
        <v>63</v>
      </c>
      <c r="L163" s="188" t="s">
        <v>64</v>
      </c>
      <c r="M163" s="189">
        <v>401.25</v>
      </c>
      <c r="N163" s="189">
        <v>640.25</v>
      </c>
      <c r="O163" s="189">
        <v>859</v>
      </c>
      <c r="P163" s="189">
        <v>926.75</v>
      </c>
      <c r="Q163" s="189">
        <v>1033</v>
      </c>
      <c r="R163" s="189">
        <v>878.5</v>
      </c>
      <c r="T163" s="32">
        <f t="shared" ref="T163:T178" si="8">MAX(D163:I163)*$V$2+1</f>
        <v>1468.53</v>
      </c>
    </row>
    <row r="164" spans="1:20" ht="15" customHeight="1" x14ac:dyDescent="0.3">
      <c r="A164" s="280"/>
      <c r="B164" s="159" t="s">
        <v>65</v>
      </c>
      <c r="C164" s="159" t="s">
        <v>66</v>
      </c>
      <c r="D164" s="160">
        <v>290.91999999999996</v>
      </c>
      <c r="E164" s="160">
        <v>258</v>
      </c>
      <c r="F164" s="160">
        <v>214</v>
      </c>
      <c r="G164" s="160">
        <v>345</v>
      </c>
      <c r="H164" s="160">
        <v>386</v>
      </c>
      <c r="I164" s="160">
        <v>798.3</v>
      </c>
      <c r="K164" s="188" t="s">
        <v>65</v>
      </c>
      <c r="L164" s="188" t="s">
        <v>66</v>
      </c>
      <c r="M164" s="189">
        <v>232.92</v>
      </c>
      <c r="N164" s="189">
        <v>200</v>
      </c>
      <c r="O164" s="189">
        <v>185</v>
      </c>
      <c r="P164" s="189">
        <v>203</v>
      </c>
      <c r="Q164" s="189">
        <v>290</v>
      </c>
      <c r="R164" s="189">
        <v>798.3</v>
      </c>
      <c r="T164" s="32">
        <f t="shared" si="8"/>
        <v>807.28300000000002</v>
      </c>
    </row>
    <row r="165" spans="1:20" ht="15" customHeight="1" x14ac:dyDescent="0.3">
      <c r="A165" s="280" t="s">
        <v>14</v>
      </c>
      <c r="B165" s="159" t="s">
        <v>67</v>
      </c>
      <c r="C165" s="159" t="s">
        <v>68</v>
      </c>
      <c r="D165" s="160">
        <v>1394.55</v>
      </c>
      <c r="E165" s="160">
        <v>855.67000000000007</v>
      </c>
      <c r="F165" s="160">
        <v>557.51</v>
      </c>
      <c r="G165" s="160">
        <v>1109.6599999999999</v>
      </c>
      <c r="H165" s="160">
        <v>753.62</v>
      </c>
      <c r="I165" s="160">
        <v>289.5</v>
      </c>
      <c r="K165" s="188" t="s">
        <v>67</v>
      </c>
      <c r="L165" s="188" t="s">
        <v>68</v>
      </c>
      <c r="M165" s="189">
        <v>1239.1299999999999</v>
      </c>
      <c r="N165" s="189">
        <v>703.67000000000007</v>
      </c>
      <c r="O165" s="189">
        <v>408.76</v>
      </c>
      <c r="P165" s="189">
        <v>919.16</v>
      </c>
      <c r="Q165" s="189">
        <v>689.97</v>
      </c>
      <c r="R165" s="189">
        <v>289.5</v>
      </c>
      <c r="T165" s="32">
        <f t="shared" si="8"/>
        <v>1409.4955</v>
      </c>
    </row>
    <row r="166" spans="1:20" ht="15" customHeight="1" x14ac:dyDescent="0.3">
      <c r="A166" s="280"/>
      <c r="B166" s="159" t="s">
        <v>69</v>
      </c>
      <c r="C166" s="159" t="s">
        <v>70</v>
      </c>
      <c r="D166" s="160">
        <v>2661.25</v>
      </c>
      <c r="E166" s="160">
        <v>2629.5</v>
      </c>
      <c r="F166" s="160">
        <v>2362.5</v>
      </c>
      <c r="G166" s="160">
        <v>3240.41</v>
      </c>
      <c r="H166" s="160">
        <v>3987.12</v>
      </c>
      <c r="I166" s="160">
        <v>2094.6</v>
      </c>
      <c r="K166" s="188" t="s">
        <v>69</v>
      </c>
      <c r="L166" s="188" t="s">
        <v>70</v>
      </c>
      <c r="M166" s="189">
        <v>2396.75</v>
      </c>
      <c r="N166" s="189">
        <v>2131.5</v>
      </c>
      <c r="O166" s="189">
        <v>2070</v>
      </c>
      <c r="P166" s="189">
        <v>2831.66</v>
      </c>
      <c r="Q166" s="189">
        <v>2967.67</v>
      </c>
      <c r="R166" s="189">
        <v>2094.6</v>
      </c>
      <c r="T166" s="32">
        <f t="shared" si="8"/>
        <v>4027.9911999999999</v>
      </c>
    </row>
    <row r="167" spans="1:20" ht="15" customHeight="1" x14ac:dyDescent="0.3">
      <c r="A167" s="77"/>
      <c r="B167" s="159" t="s">
        <v>71</v>
      </c>
      <c r="C167" s="159" t="s">
        <v>72</v>
      </c>
      <c r="D167" s="160">
        <v>494.42</v>
      </c>
      <c r="E167" s="160">
        <v>817.5</v>
      </c>
      <c r="F167" s="160">
        <v>1</v>
      </c>
      <c r="G167" s="160">
        <v>327.25</v>
      </c>
      <c r="H167" s="160">
        <v>40.75</v>
      </c>
      <c r="I167" s="160">
        <v>71.75</v>
      </c>
      <c r="K167" s="188" t="s">
        <v>71</v>
      </c>
      <c r="L167" s="188" t="s">
        <v>72</v>
      </c>
      <c r="M167" s="189">
        <v>454.42</v>
      </c>
      <c r="N167" s="189">
        <v>817.5</v>
      </c>
      <c r="O167" s="189">
        <v>1</v>
      </c>
      <c r="P167" s="189">
        <v>235.25</v>
      </c>
      <c r="Q167" s="189">
        <v>33.25</v>
      </c>
      <c r="R167" s="189">
        <v>71.75</v>
      </c>
      <c r="T167" s="32">
        <f t="shared" si="8"/>
        <v>826.67499999999995</v>
      </c>
    </row>
    <row r="168" spans="1:20" ht="15" customHeight="1" x14ac:dyDescent="0.3">
      <c r="A168" s="74"/>
      <c r="B168" s="159" t="s">
        <v>73</v>
      </c>
      <c r="C168" s="159" t="s">
        <v>74</v>
      </c>
      <c r="D168" s="160">
        <v>0</v>
      </c>
      <c r="E168" s="160">
        <v>0</v>
      </c>
      <c r="F168" s="160">
        <v>0</v>
      </c>
      <c r="G168" s="160">
        <v>0</v>
      </c>
      <c r="H168" s="160">
        <v>4.5</v>
      </c>
      <c r="I168" s="160">
        <v>80</v>
      </c>
      <c r="K168" s="188" t="s">
        <v>73</v>
      </c>
      <c r="L168" s="188" t="s">
        <v>74</v>
      </c>
      <c r="M168" s="189">
        <v>0</v>
      </c>
      <c r="N168" s="189">
        <v>0</v>
      </c>
      <c r="O168" s="189">
        <v>0</v>
      </c>
      <c r="P168" s="189">
        <v>0</v>
      </c>
      <c r="Q168" s="189">
        <v>4.5</v>
      </c>
      <c r="R168" s="189">
        <v>80</v>
      </c>
      <c r="T168" s="32">
        <f t="shared" si="8"/>
        <v>81.8</v>
      </c>
    </row>
    <row r="169" spans="1:20" ht="15" customHeight="1" x14ac:dyDescent="0.3">
      <c r="A169" s="74"/>
      <c r="B169" s="159" t="s">
        <v>75</v>
      </c>
      <c r="C169" s="159" t="s">
        <v>76</v>
      </c>
      <c r="D169" s="160">
        <v>0</v>
      </c>
      <c r="E169" s="160">
        <v>80</v>
      </c>
      <c r="F169" s="160">
        <v>66</v>
      </c>
      <c r="G169" s="160">
        <v>53.5</v>
      </c>
      <c r="H169" s="160">
        <v>10.75</v>
      </c>
      <c r="I169" s="160">
        <v>29</v>
      </c>
      <c r="K169" s="188" t="s">
        <v>75</v>
      </c>
      <c r="L169" s="188" t="s">
        <v>76</v>
      </c>
      <c r="M169" s="189">
        <v>0</v>
      </c>
      <c r="N169" s="189">
        <v>80</v>
      </c>
      <c r="O169" s="189">
        <v>64</v>
      </c>
      <c r="P169" s="189">
        <v>53.5</v>
      </c>
      <c r="Q169" s="189">
        <v>8</v>
      </c>
      <c r="R169" s="189">
        <v>29</v>
      </c>
      <c r="T169" s="32">
        <f t="shared" si="8"/>
        <v>81.8</v>
      </c>
    </row>
    <row r="170" spans="1:20" ht="15" customHeight="1" x14ac:dyDescent="0.3">
      <c r="A170" s="74"/>
      <c r="B170" s="159" t="s">
        <v>77</v>
      </c>
      <c r="C170" s="159" t="s">
        <v>78</v>
      </c>
      <c r="D170" s="160">
        <v>192</v>
      </c>
      <c r="E170" s="160">
        <v>124</v>
      </c>
      <c r="F170" s="160">
        <v>42</v>
      </c>
      <c r="G170" s="160">
        <v>8</v>
      </c>
      <c r="H170" s="160">
        <v>796</v>
      </c>
      <c r="I170" s="160">
        <v>947.6</v>
      </c>
      <c r="K170" s="188" t="s">
        <v>77</v>
      </c>
      <c r="L170" s="188" t="s">
        <v>78</v>
      </c>
      <c r="M170" s="189">
        <v>163.5</v>
      </c>
      <c r="N170" s="189">
        <v>109</v>
      </c>
      <c r="O170" s="189">
        <v>42</v>
      </c>
      <c r="P170" s="189">
        <v>5</v>
      </c>
      <c r="Q170" s="189">
        <v>704</v>
      </c>
      <c r="R170" s="189">
        <v>947.6</v>
      </c>
      <c r="T170" s="32">
        <f t="shared" si="8"/>
        <v>958.07600000000002</v>
      </c>
    </row>
    <row r="171" spans="1:20" ht="15" customHeight="1" x14ac:dyDescent="0.3">
      <c r="A171" s="74"/>
      <c r="B171" s="159" t="s">
        <v>79</v>
      </c>
      <c r="C171" s="159" t="s">
        <v>80</v>
      </c>
      <c r="D171" s="160">
        <v>0</v>
      </c>
      <c r="E171" s="160">
        <v>0</v>
      </c>
      <c r="F171" s="160">
        <v>0</v>
      </c>
      <c r="G171" s="160">
        <v>0</v>
      </c>
      <c r="H171" s="160">
        <v>64</v>
      </c>
      <c r="I171" s="160">
        <v>0</v>
      </c>
      <c r="K171" s="188" t="s">
        <v>79</v>
      </c>
      <c r="L171" s="188" t="s">
        <v>80</v>
      </c>
      <c r="M171" s="189">
        <v>0</v>
      </c>
      <c r="N171" s="189">
        <v>0</v>
      </c>
      <c r="O171" s="189">
        <v>0</v>
      </c>
      <c r="P171" s="189">
        <v>0</v>
      </c>
      <c r="Q171" s="189">
        <v>63</v>
      </c>
      <c r="R171" s="189">
        <v>0</v>
      </c>
      <c r="T171" s="32">
        <f t="shared" si="8"/>
        <v>65.64</v>
      </c>
    </row>
    <row r="172" spans="1:20" ht="15" customHeight="1" x14ac:dyDescent="0.3">
      <c r="A172" s="74"/>
      <c r="B172" s="159" t="s">
        <v>81</v>
      </c>
      <c r="C172" s="159" t="s">
        <v>82</v>
      </c>
      <c r="D172" s="160">
        <v>122</v>
      </c>
      <c r="E172" s="160">
        <v>23</v>
      </c>
      <c r="F172" s="160">
        <v>14.55</v>
      </c>
      <c r="G172" s="160">
        <v>66.8</v>
      </c>
      <c r="H172" s="160">
        <v>412.05</v>
      </c>
      <c r="I172" s="160">
        <v>99.75</v>
      </c>
      <c r="K172" s="188" t="s">
        <v>81</v>
      </c>
      <c r="L172" s="188" t="s">
        <v>82</v>
      </c>
      <c r="M172" s="189">
        <v>100</v>
      </c>
      <c r="N172" s="189">
        <v>15</v>
      </c>
      <c r="O172" s="189">
        <v>14.55</v>
      </c>
      <c r="P172" s="189">
        <v>52</v>
      </c>
      <c r="Q172" s="189">
        <v>386.05</v>
      </c>
      <c r="R172" s="189">
        <v>99.75</v>
      </c>
      <c r="T172" s="32">
        <f t="shared" si="8"/>
        <v>417.1705</v>
      </c>
    </row>
    <row r="173" spans="1:20" ht="15" customHeight="1" x14ac:dyDescent="0.3">
      <c r="A173" s="74"/>
      <c r="B173" s="159" t="s">
        <v>83</v>
      </c>
      <c r="C173" s="159" t="s">
        <v>84</v>
      </c>
      <c r="D173" s="160">
        <v>759.06000000000006</v>
      </c>
      <c r="E173" s="160">
        <v>553.1</v>
      </c>
      <c r="F173" s="160">
        <v>855.86</v>
      </c>
      <c r="G173" s="160">
        <v>1697.9</v>
      </c>
      <c r="H173" s="160">
        <v>3350.95</v>
      </c>
      <c r="I173" s="160">
        <v>2369</v>
      </c>
      <c r="K173" s="188" t="s">
        <v>83</v>
      </c>
      <c r="L173" s="188" t="s">
        <v>84</v>
      </c>
      <c r="M173" s="189">
        <v>34.56</v>
      </c>
      <c r="N173" s="189">
        <v>361.7</v>
      </c>
      <c r="O173" s="189">
        <v>678.76</v>
      </c>
      <c r="P173" s="189">
        <v>1141.9000000000001</v>
      </c>
      <c r="Q173" s="189">
        <v>3000.95</v>
      </c>
      <c r="R173" s="189">
        <v>2369</v>
      </c>
      <c r="T173" s="32">
        <f t="shared" si="8"/>
        <v>3385.4594999999999</v>
      </c>
    </row>
    <row r="174" spans="1:20" ht="15" customHeight="1" x14ac:dyDescent="0.3">
      <c r="A174" s="74"/>
      <c r="B174" s="159" t="s">
        <v>85</v>
      </c>
      <c r="C174" s="159" t="s">
        <v>86</v>
      </c>
      <c r="D174" s="160">
        <v>110</v>
      </c>
      <c r="E174" s="160">
        <v>220.25</v>
      </c>
      <c r="F174" s="160">
        <v>586</v>
      </c>
      <c r="G174" s="160">
        <v>819</v>
      </c>
      <c r="H174" s="160">
        <v>867.25</v>
      </c>
      <c r="I174" s="160">
        <v>1479.75</v>
      </c>
      <c r="K174" s="188" t="s">
        <v>85</v>
      </c>
      <c r="L174" s="188" t="s">
        <v>86</v>
      </c>
      <c r="M174" s="189">
        <v>106</v>
      </c>
      <c r="N174" s="189">
        <v>208.25</v>
      </c>
      <c r="O174" s="189">
        <v>552</v>
      </c>
      <c r="P174" s="189">
        <v>591</v>
      </c>
      <c r="Q174" s="189">
        <v>736.75</v>
      </c>
      <c r="R174" s="189">
        <v>1479.75</v>
      </c>
      <c r="T174" s="32">
        <f t="shared" si="8"/>
        <v>1495.5474999999999</v>
      </c>
    </row>
    <row r="175" spans="1:20" ht="15" customHeight="1" x14ac:dyDescent="0.3">
      <c r="A175" s="74"/>
      <c r="B175" s="159" t="s">
        <v>87</v>
      </c>
      <c r="C175" s="159" t="s">
        <v>88</v>
      </c>
      <c r="D175" s="160">
        <v>231</v>
      </c>
      <c r="E175" s="160">
        <v>0</v>
      </c>
      <c r="F175" s="160">
        <v>0</v>
      </c>
      <c r="G175" s="160">
        <v>6</v>
      </c>
      <c r="H175" s="160">
        <v>0</v>
      </c>
      <c r="I175" s="160">
        <v>0</v>
      </c>
      <c r="K175" s="188" t="s">
        <v>87</v>
      </c>
      <c r="L175" s="188" t="s">
        <v>88</v>
      </c>
      <c r="M175" s="189">
        <v>229</v>
      </c>
      <c r="N175" s="189">
        <v>0</v>
      </c>
      <c r="O175" s="189">
        <v>0</v>
      </c>
      <c r="P175" s="189">
        <v>6</v>
      </c>
      <c r="Q175" s="189">
        <v>0</v>
      </c>
      <c r="R175" s="189">
        <v>0</v>
      </c>
      <c r="T175" s="32">
        <f t="shared" si="8"/>
        <v>234.31</v>
      </c>
    </row>
    <row r="176" spans="1:20" ht="15" customHeight="1" x14ac:dyDescent="0.3">
      <c r="A176" s="74"/>
      <c r="B176" s="159" t="s">
        <v>89</v>
      </c>
      <c r="C176" s="159" t="s">
        <v>90</v>
      </c>
      <c r="D176" s="160">
        <v>96.5</v>
      </c>
      <c r="E176" s="160">
        <v>178</v>
      </c>
      <c r="F176" s="160">
        <v>87.5</v>
      </c>
      <c r="G176" s="160">
        <v>54.5</v>
      </c>
      <c r="H176" s="160">
        <v>38.75</v>
      </c>
      <c r="I176" s="160">
        <v>99.5</v>
      </c>
      <c r="K176" s="188" t="s">
        <v>89</v>
      </c>
      <c r="L176" s="188" t="s">
        <v>90</v>
      </c>
      <c r="M176" s="189">
        <v>69</v>
      </c>
      <c r="N176" s="189">
        <v>158</v>
      </c>
      <c r="O176" s="189">
        <v>61</v>
      </c>
      <c r="P176" s="189">
        <v>48.5</v>
      </c>
      <c r="Q176" s="189">
        <v>29.25</v>
      </c>
      <c r="R176" s="189">
        <v>99.5</v>
      </c>
      <c r="T176" s="32">
        <f t="shared" si="8"/>
        <v>180.78</v>
      </c>
    </row>
    <row r="177" spans="1:20" ht="15" customHeight="1" x14ac:dyDescent="0.3">
      <c r="A177" s="74"/>
      <c r="B177" s="159" t="s">
        <v>91</v>
      </c>
      <c r="C177" s="159" t="s">
        <v>92</v>
      </c>
      <c r="D177" s="160">
        <v>0</v>
      </c>
      <c r="E177" s="160">
        <v>8.5</v>
      </c>
      <c r="F177" s="160">
        <v>91.5</v>
      </c>
      <c r="G177" s="160">
        <v>213</v>
      </c>
      <c r="H177" s="160">
        <v>234.1</v>
      </c>
      <c r="I177" s="160">
        <v>33.25</v>
      </c>
      <c r="K177" s="188" t="s">
        <v>91</v>
      </c>
      <c r="L177" s="188" t="s">
        <v>92</v>
      </c>
      <c r="M177" s="189">
        <v>0</v>
      </c>
      <c r="N177" s="189">
        <v>8.5</v>
      </c>
      <c r="O177" s="189">
        <v>89.5</v>
      </c>
      <c r="P177" s="189">
        <v>144.5</v>
      </c>
      <c r="Q177" s="189">
        <v>194.6</v>
      </c>
      <c r="R177" s="189">
        <v>33.25</v>
      </c>
      <c r="T177" s="32">
        <f t="shared" si="8"/>
        <v>237.441</v>
      </c>
    </row>
    <row r="178" spans="1:20" ht="15" customHeight="1" x14ac:dyDescent="0.3">
      <c r="A178" s="74"/>
      <c r="B178" s="163"/>
      <c r="C178" s="163"/>
      <c r="D178" s="164">
        <v>6899.2</v>
      </c>
      <c r="E178" s="164">
        <v>6466.3200000000006</v>
      </c>
      <c r="F178" s="164">
        <v>5934.42</v>
      </c>
      <c r="G178" s="164">
        <v>9156.52</v>
      </c>
      <c r="H178" s="164">
        <v>12446.84</v>
      </c>
      <c r="I178" s="164">
        <v>9270.5</v>
      </c>
      <c r="K178" s="188"/>
      <c r="L178" s="190"/>
      <c r="M178" s="191">
        <v>5456.03</v>
      </c>
      <c r="N178" s="191">
        <v>5447.37</v>
      </c>
      <c r="O178" s="191">
        <v>5078.8200000000006</v>
      </c>
      <c r="P178" s="191">
        <v>7202.4699999999993</v>
      </c>
      <c r="Q178" s="191">
        <v>10188.99</v>
      </c>
      <c r="R178" s="191">
        <v>9270.5</v>
      </c>
      <c r="T178" s="33">
        <f t="shared" si="8"/>
        <v>12572.3084</v>
      </c>
    </row>
    <row r="179" spans="1:20" ht="15" customHeight="1" x14ac:dyDescent="0.3"/>
    <row r="180" spans="1:20" ht="15" customHeight="1" x14ac:dyDescent="0.3"/>
    <row r="181" spans="1:20" ht="15" customHeight="1" x14ac:dyDescent="0.3">
      <c r="A181" s="73"/>
      <c r="B181" s="157" t="s">
        <v>59</v>
      </c>
      <c r="C181" s="157" t="s">
        <v>60</v>
      </c>
      <c r="D181" s="157">
        <v>2021</v>
      </c>
      <c r="E181" s="157">
        <v>2022</v>
      </c>
      <c r="F181" s="157">
        <v>2023</v>
      </c>
      <c r="G181" s="157">
        <v>2024</v>
      </c>
      <c r="H181" s="157">
        <v>2025</v>
      </c>
      <c r="I181" s="157">
        <v>2026</v>
      </c>
      <c r="K181" s="158" t="s">
        <v>59</v>
      </c>
      <c r="L181" s="158" t="s">
        <v>60</v>
      </c>
      <c r="M181" s="158">
        <v>2021</v>
      </c>
      <c r="N181" s="158">
        <v>2022</v>
      </c>
      <c r="O181" s="158">
        <v>2023</v>
      </c>
      <c r="P181" s="158">
        <v>2024</v>
      </c>
      <c r="Q181" s="158">
        <v>2025</v>
      </c>
      <c r="R181" s="158">
        <v>2026</v>
      </c>
    </row>
    <row r="182" spans="1:20" ht="15" customHeight="1" x14ac:dyDescent="0.3">
      <c r="A182" s="73"/>
      <c r="B182" s="159" t="s">
        <v>61</v>
      </c>
      <c r="C182" s="159" t="s">
        <v>62</v>
      </c>
      <c r="D182" s="160">
        <v>54.25</v>
      </c>
      <c r="E182" s="160">
        <v>1246.25</v>
      </c>
      <c r="F182" s="160">
        <v>389</v>
      </c>
      <c r="G182" s="160">
        <v>1194.5</v>
      </c>
      <c r="H182" s="160">
        <v>309.8</v>
      </c>
      <c r="I182" s="160">
        <v>529</v>
      </c>
      <c r="K182" s="161" t="s">
        <v>61</v>
      </c>
      <c r="L182" s="161" t="s">
        <v>62</v>
      </c>
      <c r="M182" s="162">
        <v>12</v>
      </c>
      <c r="N182" s="162">
        <v>1246.25</v>
      </c>
      <c r="O182" s="162">
        <v>380.5</v>
      </c>
      <c r="P182" s="162">
        <v>1149</v>
      </c>
      <c r="Q182" s="162">
        <v>178.8</v>
      </c>
      <c r="R182" s="162">
        <v>529</v>
      </c>
      <c r="T182" s="25">
        <f>MAX(D182:I182)*$V$2+1</f>
        <v>1259.7125000000001</v>
      </c>
    </row>
    <row r="183" spans="1:20" ht="15" customHeight="1" x14ac:dyDescent="0.3">
      <c r="A183" s="280" t="s">
        <v>23</v>
      </c>
      <c r="B183" s="159" t="s">
        <v>63</v>
      </c>
      <c r="C183" s="159" t="s">
        <v>64</v>
      </c>
      <c r="D183" s="160">
        <v>208.5</v>
      </c>
      <c r="E183" s="160">
        <v>1446.25</v>
      </c>
      <c r="F183" s="160">
        <v>81</v>
      </c>
      <c r="G183" s="160">
        <v>384.75</v>
      </c>
      <c r="H183" s="160">
        <v>450.61</v>
      </c>
      <c r="I183" s="160">
        <v>1496.16</v>
      </c>
      <c r="K183" s="161" t="s">
        <v>63</v>
      </c>
      <c r="L183" s="161" t="s">
        <v>64</v>
      </c>
      <c r="M183" s="162">
        <v>90.5</v>
      </c>
      <c r="N183" s="162">
        <v>915.25</v>
      </c>
      <c r="O183" s="162">
        <v>51</v>
      </c>
      <c r="P183" s="162">
        <v>365.75</v>
      </c>
      <c r="Q183" s="162">
        <v>274.5</v>
      </c>
      <c r="R183" s="162">
        <v>1496.16</v>
      </c>
      <c r="T183" s="25">
        <f t="shared" ref="T183:T198" si="9">MAX(D183:I183)*$V$2+1</f>
        <v>1512.1216000000002</v>
      </c>
    </row>
    <row r="184" spans="1:20" ht="15" customHeight="1" x14ac:dyDescent="0.3">
      <c r="A184" s="280"/>
      <c r="B184" s="159" t="s">
        <v>65</v>
      </c>
      <c r="C184" s="159" t="s">
        <v>66</v>
      </c>
      <c r="D184" s="160">
        <v>0</v>
      </c>
      <c r="E184" s="160">
        <v>0</v>
      </c>
      <c r="F184" s="160">
        <v>2</v>
      </c>
      <c r="G184" s="160">
        <v>0</v>
      </c>
      <c r="H184" s="160">
        <v>0</v>
      </c>
      <c r="I184" s="160">
        <v>4</v>
      </c>
      <c r="K184" s="161" t="s">
        <v>65</v>
      </c>
      <c r="L184" s="161" t="s">
        <v>66</v>
      </c>
      <c r="M184" s="162">
        <v>0</v>
      </c>
      <c r="N184" s="162">
        <v>0</v>
      </c>
      <c r="O184" s="162">
        <v>0</v>
      </c>
      <c r="P184" s="162">
        <v>0</v>
      </c>
      <c r="Q184" s="162">
        <v>0</v>
      </c>
      <c r="R184" s="162">
        <v>4</v>
      </c>
      <c r="T184" s="25">
        <f t="shared" si="9"/>
        <v>5.04</v>
      </c>
    </row>
    <row r="185" spans="1:20" ht="15" customHeight="1" x14ac:dyDescent="0.3">
      <c r="A185" s="280" t="s">
        <v>14</v>
      </c>
      <c r="B185" s="159" t="s">
        <v>67</v>
      </c>
      <c r="C185" s="159" t="s">
        <v>68</v>
      </c>
      <c r="D185" s="160">
        <v>55</v>
      </c>
      <c r="E185" s="160">
        <v>132</v>
      </c>
      <c r="F185" s="160">
        <v>419.5</v>
      </c>
      <c r="G185" s="160">
        <v>49</v>
      </c>
      <c r="H185" s="160">
        <v>324</v>
      </c>
      <c r="I185" s="160">
        <v>123.5</v>
      </c>
      <c r="K185" s="161" t="s">
        <v>67</v>
      </c>
      <c r="L185" s="161" t="s">
        <v>68</v>
      </c>
      <c r="M185" s="162">
        <v>31</v>
      </c>
      <c r="N185" s="162">
        <v>119</v>
      </c>
      <c r="O185" s="162">
        <v>409.5</v>
      </c>
      <c r="P185" s="162">
        <v>43</v>
      </c>
      <c r="Q185" s="162">
        <v>293.5</v>
      </c>
      <c r="R185" s="162">
        <v>123.5</v>
      </c>
      <c r="T185" s="25">
        <f t="shared" si="9"/>
        <v>424.69499999999999</v>
      </c>
    </row>
    <row r="186" spans="1:20" ht="15" customHeight="1" x14ac:dyDescent="0.3">
      <c r="A186" s="280"/>
      <c r="B186" s="159" t="s">
        <v>69</v>
      </c>
      <c r="C186" s="159" t="s">
        <v>70</v>
      </c>
      <c r="D186" s="160">
        <v>319.25</v>
      </c>
      <c r="E186" s="160">
        <v>2597.25</v>
      </c>
      <c r="F186" s="160">
        <v>2011</v>
      </c>
      <c r="G186" s="160">
        <v>308.61</v>
      </c>
      <c r="H186" s="160">
        <v>1338.63</v>
      </c>
      <c r="I186" s="160">
        <v>447</v>
      </c>
      <c r="K186" s="161" t="s">
        <v>69</v>
      </c>
      <c r="L186" s="161" t="s">
        <v>70</v>
      </c>
      <c r="M186" s="162">
        <v>282</v>
      </c>
      <c r="N186" s="162">
        <v>2534.25</v>
      </c>
      <c r="O186" s="162">
        <v>1957.5</v>
      </c>
      <c r="P186" s="162">
        <v>181.61</v>
      </c>
      <c r="Q186" s="162">
        <v>1075.6300000000001</v>
      </c>
      <c r="R186" s="162">
        <v>447</v>
      </c>
      <c r="T186" s="25">
        <f t="shared" si="9"/>
        <v>2624.2224999999999</v>
      </c>
    </row>
    <row r="187" spans="1:20" ht="15" customHeight="1" x14ac:dyDescent="0.3">
      <c r="A187" s="77"/>
      <c r="B187" s="159" t="s">
        <v>71</v>
      </c>
      <c r="C187" s="159" t="s">
        <v>72</v>
      </c>
      <c r="D187" s="160">
        <v>111</v>
      </c>
      <c r="E187" s="160">
        <v>408</v>
      </c>
      <c r="F187" s="160">
        <v>721</v>
      </c>
      <c r="G187" s="160">
        <v>57.5</v>
      </c>
      <c r="H187" s="160">
        <v>41</v>
      </c>
      <c r="I187" s="160">
        <v>47.5</v>
      </c>
      <c r="K187" s="161" t="s">
        <v>71</v>
      </c>
      <c r="L187" s="161" t="s">
        <v>72</v>
      </c>
      <c r="M187" s="162">
        <v>111</v>
      </c>
      <c r="N187" s="162">
        <v>24</v>
      </c>
      <c r="O187" s="162">
        <v>714</v>
      </c>
      <c r="P187" s="162">
        <v>57.5</v>
      </c>
      <c r="Q187" s="162">
        <v>39</v>
      </c>
      <c r="R187" s="162">
        <v>47.5</v>
      </c>
      <c r="T187" s="25">
        <f t="shared" si="9"/>
        <v>729.21</v>
      </c>
    </row>
    <row r="188" spans="1:20" ht="15" customHeight="1" x14ac:dyDescent="0.3">
      <c r="A188" s="74"/>
      <c r="B188" s="159" t="s">
        <v>73</v>
      </c>
      <c r="C188" s="159" t="s">
        <v>74</v>
      </c>
      <c r="D188" s="160">
        <v>241.75</v>
      </c>
      <c r="E188" s="160">
        <v>904.3</v>
      </c>
      <c r="F188" s="160">
        <v>20</v>
      </c>
      <c r="G188" s="160">
        <v>46.33</v>
      </c>
      <c r="H188" s="160">
        <v>363.5</v>
      </c>
      <c r="I188" s="160">
        <v>39.5</v>
      </c>
      <c r="K188" s="161" t="s">
        <v>73</v>
      </c>
      <c r="L188" s="161" t="s">
        <v>74</v>
      </c>
      <c r="M188" s="162">
        <v>240.75</v>
      </c>
      <c r="N188" s="162">
        <v>422.8</v>
      </c>
      <c r="O188" s="162">
        <v>20</v>
      </c>
      <c r="P188" s="162">
        <v>16.330000000000002</v>
      </c>
      <c r="Q188" s="162">
        <v>360</v>
      </c>
      <c r="R188" s="162">
        <v>39.5</v>
      </c>
      <c r="T188" s="25">
        <f t="shared" si="9"/>
        <v>914.34299999999996</v>
      </c>
    </row>
    <row r="189" spans="1:20" ht="15" customHeight="1" x14ac:dyDescent="0.3">
      <c r="A189" s="74"/>
      <c r="B189" s="159" t="s">
        <v>75</v>
      </c>
      <c r="C189" s="159" t="s">
        <v>76</v>
      </c>
      <c r="D189" s="160">
        <v>13.5</v>
      </c>
      <c r="E189" s="160">
        <v>0</v>
      </c>
      <c r="F189" s="160">
        <v>12</v>
      </c>
      <c r="G189" s="160">
        <v>63.5</v>
      </c>
      <c r="H189" s="160">
        <v>73.5</v>
      </c>
      <c r="I189" s="160">
        <v>15</v>
      </c>
      <c r="K189" s="161" t="s">
        <v>75</v>
      </c>
      <c r="L189" s="161" t="s">
        <v>76</v>
      </c>
      <c r="M189" s="162">
        <v>3</v>
      </c>
      <c r="N189" s="162">
        <v>0</v>
      </c>
      <c r="O189" s="162">
        <v>0</v>
      </c>
      <c r="P189" s="162">
        <v>11.5</v>
      </c>
      <c r="Q189" s="162">
        <v>43.5</v>
      </c>
      <c r="R189" s="162">
        <v>15</v>
      </c>
      <c r="T189" s="25">
        <f t="shared" si="9"/>
        <v>75.234999999999999</v>
      </c>
    </row>
    <row r="190" spans="1:20" ht="15" customHeight="1" x14ac:dyDescent="0.3">
      <c r="A190" s="74"/>
      <c r="B190" s="159" t="s">
        <v>77</v>
      </c>
      <c r="C190" s="159" t="s">
        <v>78</v>
      </c>
      <c r="D190" s="160">
        <v>0</v>
      </c>
      <c r="E190" s="160">
        <v>0</v>
      </c>
      <c r="F190" s="160">
        <v>0</v>
      </c>
      <c r="G190" s="160">
        <v>0</v>
      </c>
      <c r="H190" s="160">
        <v>0</v>
      </c>
      <c r="I190" s="160">
        <v>0</v>
      </c>
      <c r="K190" s="161" t="s">
        <v>77</v>
      </c>
      <c r="L190" s="161" t="s">
        <v>78</v>
      </c>
      <c r="M190" s="162">
        <v>0</v>
      </c>
      <c r="N190" s="162">
        <v>0</v>
      </c>
      <c r="O190" s="162">
        <v>0</v>
      </c>
      <c r="P190" s="162">
        <v>0</v>
      </c>
      <c r="Q190" s="162">
        <v>0</v>
      </c>
      <c r="R190" s="162">
        <v>0</v>
      </c>
      <c r="T190" s="25">
        <f t="shared" si="9"/>
        <v>1</v>
      </c>
    </row>
    <row r="191" spans="1:20" ht="15" customHeight="1" x14ac:dyDescent="0.3">
      <c r="A191" s="74"/>
      <c r="B191" s="159" t="s">
        <v>79</v>
      </c>
      <c r="C191" s="159" t="s">
        <v>80</v>
      </c>
      <c r="D191" s="160">
        <v>23.75</v>
      </c>
      <c r="E191" s="160">
        <v>4</v>
      </c>
      <c r="F191" s="160">
        <v>2.5</v>
      </c>
      <c r="G191" s="160">
        <v>0</v>
      </c>
      <c r="H191" s="160">
        <v>0</v>
      </c>
      <c r="I191" s="160">
        <v>0</v>
      </c>
      <c r="K191" s="161" t="s">
        <v>79</v>
      </c>
      <c r="L191" s="161" t="s">
        <v>80</v>
      </c>
      <c r="M191" s="162">
        <v>19.75</v>
      </c>
      <c r="N191" s="162">
        <v>2.5</v>
      </c>
      <c r="O191" s="162">
        <v>2.5</v>
      </c>
      <c r="P191" s="162">
        <v>0</v>
      </c>
      <c r="Q191" s="162">
        <v>0</v>
      </c>
      <c r="R191" s="162">
        <v>0</v>
      </c>
      <c r="T191" s="25">
        <f t="shared" si="9"/>
        <v>24.987500000000001</v>
      </c>
    </row>
    <row r="192" spans="1:20" ht="15" customHeight="1" x14ac:dyDescent="0.3">
      <c r="A192" s="74"/>
      <c r="B192" s="159" t="s">
        <v>81</v>
      </c>
      <c r="C192" s="159" t="s">
        <v>82</v>
      </c>
      <c r="D192" s="160">
        <v>0</v>
      </c>
      <c r="E192" s="160">
        <v>0</v>
      </c>
      <c r="F192" s="160">
        <v>0</v>
      </c>
      <c r="G192" s="160">
        <v>28</v>
      </c>
      <c r="H192" s="160">
        <v>26.5</v>
      </c>
      <c r="I192" s="160">
        <v>7</v>
      </c>
      <c r="K192" s="161" t="s">
        <v>81</v>
      </c>
      <c r="L192" s="161" t="s">
        <v>82</v>
      </c>
      <c r="M192" s="162">
        <v>0</v>
      </c>
      <c r="N192" s="162">
        <v>0</v>
      </c>
      <c r="O192" s="162">
        <v>0</v>
      </c>
      <c r="P192" s="162">
        <v>26</v>
      </c>
      <c r="Q192" s="162">
        <v>21.1</v>
      </c>
      <c r="R192" s="162">
        <v>7</v>
      </c>
      <c r="T192" s="25">
        <f t="shared" si="9"/>
        <v>29.28</v>
      </c>
    </row>
    <row r="193" spans="1:20" ht="15" customHeight="1" x14ac:dyDescent="0.3">
      <c r="A193" s="74"/>
      <c r="B193" s="159" t="s">
        <v>83</v>
      </c>
      <c r="C193" s="159" t="s">
        <v>84</v>
      </c>
      <c r="D193" s="160">
        <v>61.3</v>
      </c>
      <c r="E193" s="160">
        <v>35.9</v>
      </c>
      <c r="F193" s="160">
        <v>152.69999999999999</v>
      </c>
      <c r="G193" s="160">
        <v>152.02000000000001</v>
      </c>
      <c r="H193" s="160">
        <v>159.30000000000001</v>
      </c>
      <c r="I193" s="160">
        <v>53.75</v>
      </c>
      <c r="K193" s="161" t="s">
        <v>83</v>
      </c>
      <c r="L193" s="161" t="s">
        <v>84</v>
      </c>
      <c r="M193" s="162">
        <v>15.25</v>
      </c>
      <c r="N193" s="162">
        <v>32.9</v>
      </c>
      <c r="O193" s="162">
        <v>86.4</v>
      </c>
      <c r="P193" s="162">
        <v>97.02000000000001</v>
      </c>
      <c r="Q193" s="162">
        <v>129.6</v>
      </c>
      <c r="R193" s="162">
        <v>53.75</v>
      </c>
      <c r="T193" s="25">
        <f t="shared" si="9"/>
        <v>161.893</v>
      </c>
    </row>
    <row r="194" spans="1:20" ht="15" customHeight="1" x14ac:dyDescent="0.3">
      <c r="A194" s="74"/>
      <c r="B194" s="159" t="s">
        <v>85</v>
      </c>
      <c r="C194" s="159" t="s">
        <v>86</v>
      </c>
      <c r="D194" s="160">
        <v>214.3</v>
      </c>
      <c r="E194" s="160">
        <v>116.5</v>
      </c>
      <c r="F194" s="160">
        <v>61</v>
      </c>
      <c r="G194" s="160">
        <v>1054.5</v>
      </c>
      <c r="H194" s="160">
        <v>370.25</v>
      </c>
      <c r="I194" s="160">
        <v>178</v>
      </c>
      <c r="K194" s="161" t="s">
        <v>85</v>
      </c>
      <c r="L194" s="161" t="s">
        <v>86</v>
      </c>
      <c r="M194" s="162">
        <v>186</v>
      </c>
      <c r="N194" s="162">
        <v>111.5</v>
      </c>
      <c r="O194" s="162">
        <v>61</v>
      </c>
      <c r="P194" s="162">
        <v>1030.5</v>
      </c>
      <c r="Q194" s="162">
        <v>175.25</v>
      </c>
      <c r="R194" s="162">
        <v>178</v>
      </c>
      <c r="T194" s="25">
        <f t="shared" si="9"/>
        <v>1066.0450000000001</v>
      </c>
    </row>
    <row r="195" spans="1:20" ht="15" customHeight="1" x14ac:dyDescent="0.3">
      <c r="A195" s="74"/>
      <c r="B195" s="159" t="s">
        <v>87</v>
      </c>
      <c r="C195" s="159" t="s">
        <v>88</v>
      </c>
      <c r="D195" s="160">
        <v>266.5</v>
      </c>
      <c r="E195" s="160">
        <v>1025</v>
      </c>
      <c r="F195" s="160">
        <v>45.6</v>
      </c>
      <c r="G195" s="160">
        <v>1390</v>
      </c>
      <c r="H195" s="160">
        <v>12</v>
      </c>
      <c r="I195" s="160">
        <v>0</v>
      </c>
      <c r="K195" s="161" t="s">
        <v>87</v>
      </c>
      <c r="L195" s="161" t="s">
        <v>88</v>
      </c>
      <c r="M195" s="162">
        <v>266.5</v>
      </c>
      <c r="N195" s="162">
        <v>1022</v>
      </c>
      <c r="O195" s="162">
        <v>45.6</v>
      </c>
      <c r="P195" s="162">
        <v>1390</v>
      </c>
      <c r="Q195" s="162">
        <v>12</v>
      </c>
      <c r="R195" s="162">
        <v>0</v>
      </c>
      <c r="T195" s="25">
        <f t="shared" si="9"/>
        <v>1404.9</v>
      </c>
    </row>
    <row r="196" spans="1:20" ht="15" customHeight="1" x14ac:dyDescent="0.3">
      <c r="A196" s="74"/>
      <c r="B196" s="159" t="s">
        <v>89</v>
      </c>
      <c r="C196" s="159" t="s">
        <v>90</v>
      </c>
      <c r="D196" s="160">
        <v>3.5</v>
      </c>
      <c r="E196" s="160">
        <v>0</v>
      </c>
      <c r="F196" s="160">
        <v>0</v>
      </c>
      <c r="G196" s="160">
        <v>0</v>
      </c>
      <c r="H196" s="160">
        <v>16</v>
      </c>
      <c r="I196" s="160">
        <v>0</v>
      </c>
      <c r="K196" s="161" t="s">
        <v>89</v>
      </c>
      <c r="L196" s="161" t="s">
        <v>90</v>
      </c>
      <c r="M196" s="162">
        <v>3.5</v>
      </c>
      <c r="N196" s="162">
        <v>0</v>
      </c>
      <c r="O196" s="162">
        <v>0</v>
      </c>
      <c r="P196" s="162">
        <v>0</v>
      </c>
      <c r="Q196" s="162">
        <v>3</v>
      </c>
      <c r="R196" s="162">
        <v>0</v>
      </c>
      <c r="T196" s="25">
        <f t="shared" si="9"/>
        <v>17.16</v>
      </c>
    </row>
    <row r="197" spans="1:20" ht="15" customHeight="1" x14ac:dyDescent="0.3">
      <c r="A197" s="74"/>
      <c r="B197" s="159" t="s">
        <v>91</v>
      </c>
      <c r="C197" s="159" t="s">
        <v>92</v>
      </c>
      <c r="D197" s="160">
        <v>0</v>
      </c>
      <c r="E197" s="160">
        <v>0</v>
      </c>
      <c r="F197" s="160">
        <v>0</v>
      </c>
      <c r="G197" s="160">
        <v>0</v>
      </c>
      <c r="H197" s="160">
        <v>0</v>
      </c>
      <c r="I197" s="160">
        <v>0</v>
      </c>
      <c r="K197" s="161" t="s">
        <v>91</v>
      </c>
      <c r="L197" s="161" t="s">
        <v>92</v>
      </c>
      <c r="M197" s="162">
        <v>0</v>
      </c>
      <c r="N197" s="162">
        <v>0</v>
      </c>
      <c r="O197" s="162">
        <v>0</v>
      </c>
      <c r="P197" s="162">
        <v>0</v>
      </c>
      <c r="Q197" s="162">
        <v>0</v>
      </c>
      <c r="R197" s="162">
        <v>0</v>
      </c>
      <c r="T197" s="25">
        <f t="shared" si="9"/>
        <v>1</v>
      </c>
    </row>
    <row r="198" spans="1:20" ht="15" customHeight="1" x14ac:dyDescent="0.3">
      <c r="A198" s="74"/>
      <c r="B198" s="163"/>
      <c r="C198" s="163"/>
      <c r="D198" s="164">
        <v>1572.6</v>
      </c>
      <c r="E198" s="164">
        <v>7915.45</v>
      </c>
      <c r="F198" s="164">
        <v>3917.2999999999997</v>
      </c>
      <c r="G198" s="164">
        <v>4728.71</v>
      </c>
      <c r="H198" s="164">
        <v>3485.09</v>
      </c>
      <c r="I198" s="164">
        <v>2940.41</v>
      </c>
      <c r="K198" s="161"/>
      <c r="L198" s="165"/>
      <c r="M198" s="166">
        <v>1261.25</v>
      </c>
      <c r="N198" s="166">
        <v>6430.45</v>
      </c>
      <c r="O198" s="166">
        <v>3728</v>
      </c>
      <c r="P198" s="166">
        <v>4368.21</v>
      </c>
      <c r="Q198" s="166">
        <v>2605.88</v>
      </c>
      <c r="R198" s="166">
        <v>2940.41</v>
      </c>
      <c r="T198" s="26">
        <f t="shared" si="9"/>
        <v>7995.6044999999995</v>
      </c>
    </row>
    <row r="199" spans="1:20" ht="15" customHeight="1" x14ac:dyDescent="0.3"/>
    <row r="200" spans="1:20" ht="15" customHeight="1" x14ac:dyDescent="0.3"/>
    <row r="201" spans="1:20" ht="15" customHeight="1" x14ac:dyDescent="0.3">
      <c r="A201" s="60"/>
      <c r="B201" s="100" t="s">
        <v>59</v>
      </c>
      <c r="C201" s="100" t="s">
        <v>60</v>
      </c>
      <c r="D201" s="100">
        <v>2021</v>
      </c>
      <c r="E201" s="100">
        <v>2022</v>
      </c>
      <c r="F201" s="100">
        <v>2023</v>
      </c>
      <c r="G201" s="100">
        <v>2024</v>
      </c>
      <c r="H201" s="100">
        <v>2025</v>
      </c>
      <c r="I201" s="100">
        <v>2026</v>
      </c>
      <c r="K201" s="205" t="s">
        <v>59</v>
      </c>
      <c r="L201" s="205" t="s">
        <v>60</v>
      </c>
      <c r="M201" s="205">
        <v>2021</v>
      </c>
      <c r="N201" s="205">
        <v>2022</v>
      </c>
      <c r="O201" s="205">
        <v>2023</v>
      </c>
      <c r="P201" s="205">
        <v>2024</v>
      </c>
      <c r="Q201" s="205">
        <v>2025</v>
      </c>
      <c r="R201" s="205">
        <v>2026</v>
      </c>
    </row>
    <row r="202" spans="1:20" ht="15" customHeight="1" x14ac:dyDescent="0.3">
      <c r="A202" s="60"/>
      <c r="B202" s="101" t="s">
        <v>61</v>
      </c>
      <c r="C202" s="101" t="s">
        <v>62</v>
      </c>
      <c r="D202" s="102">
        <v>118.75</v>
      </c>
      <c r="E202" s="102">
        <v>358.79999999999995</v>
      </c>
      <c r="F202" s="102">
        <v>208</v>
      </c>
      <c r="G202" s="102">
        <v>358</v>
      </c>
      <c r="H202" s="102">
        <v>188.3</v>
      </c>
      <c r="I202" s="102">
        <v>30</v>
      </c>
      <c r="K202" s="206" t="s">
        <v>61</v>
      </c>
      <c r="L202" s="206" t="s">
        <v>62</v>
      </c>
      <c r="M202" s="207">
        <v>83.75</v>
      </c>
      <c r="N202" s="207">
        <v>272.84000000000003</v>
      </c>
      <c r="O202" s="207">
        <v>116.5</v>
      </c>
      <c r="P202" s="207">
        <v>321.25</v>
      </c>
      <c r="Q202" s="207">
        <v>119.55</v>
      </c>
      <c r="R202" s="207">
        <v>30</v>
      </c>
      <c r="T202" s="210">
        <f>MAX(D202:I202)*$V$2+1</f>
        <v>363.38799999999998</v>
      </c>
    </row>
    <row r="203" spans="1:20" ht="15" customHeight="1" x14ac:dyDescent="0.3">
      <c r="A203" s="281" t="s">
        <v>13</v>
      </c>
      <c r="B203" s="101" t="s">
        <v>63</v>
      </c>
      <c r="C203" s="101" t="s">
        <v>64</v>
      </c>
      <c r="D203" s="102">
        <v>526</v>
      </c>
      <c r="E203" s="102">
        <v>567.04999999999995</v>
      </c>
      <c r="F203" s="102">
        <v>344.25</v>
      </c>
      <c r="G203" s="102">
        <v>396.72</v>
      </c>
      <c r="H203" s="102">
        <v>735.66</v>
      </c>
      <c r="I203" s="102">
        <v>580.27</v>
      </c>
      <c r="K203" s="206" t="s">
        <v>63</v>
      </c>
      <c r="L203" s="206" t="s">
        <v>64</v>
      </c>
      <c r="M203" s="207">
        <v>401.5</v>
      </c>
      <c r="N203" s="207">
        <v>505.05</v>
      </c>
      <c r="O203" s="207">
        <v>282.5</v>
      </c>
      <c r="P203" s="207">
        <v>335.47</v>
      </c>
      <c r="Q203" s="207">
        <v>456.93</v>
      </c>
      <c r="R203" s="207">
        <v>580.27</v>
      </c>
      <c r="T203" s="210">
        <f t="shared" ref="T203:T218" si="10">MAX(D203:I203)*$V$2+1</f>
        <v>744.01659999999993</v>
      </c>
    </row>
    <row r="204" spans="1:20" ht="15" customHeight="1" x14ac:dyDescent="0.3">
      <c r="A204" s="281"/>
      <c r="B204" s="101" t="s">
        <v>65</v>
      </c>
      <c r="C204" s="101" t="s">
        <v>66</v>
      </c>
      <c r="D204" s="102">
        <v>301.85000000000002</v>
      </c>
      <c r="E204" s="102">
        <v>379.47</v>
      </c>
      <c r="F204" s="102">
        <v>404.7</v>
      </c>
      <c r="G204" s="102">
        <v>90.8</v>
      </c>
      <c r="H204" s="102">
        <v>106.07</v>
      </c>
      <c r="I204" s="102">
        <v>83.25</v>
      </c>
      <c r="K204" s="206" t="s">
        <v>65</v>
      </c>
      <c r="L204" s="206" t="s">
        <v>66</v>
      </c>
      <c r="M204" s="207">
        <v>229.6</v>
      </c>
      <c r="N204" s="207">
        <v>280.47000000000003</v>
      </c>
      <c r="O204" s="207">
        <v>381.2</v>
      </c>
      <c r="P204" s="207">
        <v>86.3</v>
      </c>
      <c r="Q204" s="207">
        <v>52.65</v>
      </c>
      <c r="R204" s="207">
        <v>83.25</v>
      </c>
      <c r="T204" s="210">
        <f t="shared" si="10"/>
        <v>409.74700000000001</v>
      </c>
    </row>
    <row r="205" spans="1:20" ht="15" customHeight="1" x14ac:dyDescent="0.3">
      <c r="A205" s="281" t="s">
        <v>24</v>
      </c>
      <c r="B205" s="101" t="s">
        <v>67</v>
      </c>
      <c r="C205" s="101" t="s">
        <v>68</v>
      </c>
      <c r="D205" s="102">
        <v>674.28</v>
      </c>
      <c r="E205" s="102">
        <v>1024.45</v>
      </c>
      <c r="F205" s="102">
        <v>956</v>
      </c>
      <c r="G205" s="102">
        <v>1539.65</v>
      </c>
      <c r="H205" s="102">
        <v>958.06</v>
      </c>
      <c r="I205" s="102">
        <v>966.1</v>
      </c>
      <c r="K205" s="206" t="s">
        <v>67</v>
      </c>
      <c r="L205" s="206" t="s">
        <v>68</v>
      </c>
      <c r="M205" s="207">
        <v>527.43000000000006</v>
      </c>
      <c r="N205" s="207">
        <v>909.45</v>
      </c>
      <c r="O205" s="207">
        <v>845.2</v>
      </c>
      <c r="P205" s="207">
        <v>1430.05</v>
      </c>
      <c r="Q205" s="207">
        <v>857.11</v>
      </c>
      <c r="R205" s="207">
        <v>966.1</v>
      </c>
      <c r="T205" s="210">
        <f t="shared" si="10"/>
        <v>1556.0465000000002</v>
      </c>
    </row>
    <row r="206" spans="1:20" ht="15" customHeight="1" x14ac:dyDescent="0.3">
      <c r="A206" s="281"/>
      <c r="B206" s="101" t="s">
        <v>69</v>
      </c>
      <c r="C206" s="101" t="s">
        <v>70</v>
      </c>
      <c r="D206" s="102">
        <v>3459.77</v>
      </c>
      <c r="E206" s="102">
        <v>4447.07</v>
      </c>
      <c r="F206" s="102">
        <v>4449.68</v>
      </c>
      <c r="G206" s="102">
        <v>3260.33</v>
      </c>
      <c r="H206" s="102">
        <v>3680.3500000000004</v>
      </c>
      <c r="I206" s="102">
        <v>1778.37</v>
      </c>
      <c r="K206" s="206" t="s">
        <v>69</v>
      </c>
      <c r="L206" s="206" t="s">
        <v>70</v>
      </c>
      <c r="M206" s="207">
        <v>2637.33</v>
      </c>
      <c r="N206" s="207">
        <v>3435.0699999999997</v>
      </c>
      <c r="O206" s="207">
        <v>3578.75</v>
      </c>
      <c r="P206" s="207">
        <v>2634.63</v>
      </c>
      <c r="Q206" s="207">
        <v>2674.3500000000004</v>
      </c>
      <c r="R206" s="207">
        <v>1778.37</v>
      </c>
      <c r="T206" s="210">
        <f t="shared" si="10"/>
        <v>4495.1768000000002</v>
      </c>
    </row>
    <row r="207" spans="1:20" ht="15" customHeight="1" x14ac:dyDescent="0.3">
      <c r="A207" s="59"/>
      <c r="B207" s="101" t="s">
        <v>71</v>
      </c>
      <c r="C207" s="101" t="s">
        <v>72</v>
      </c>
      <c r="D207" s="102">
        <v>429.75</v>
      </c>
      <c r="E207" s="102">
        <v>868</v>
      </c>
      <c r="F207" s="102">
        <v>469.67</v>
      </c>
      <c r="G207" s="102">
        <v>993.43</v>
      </c>
      <c r="H207" s="102">
        <v>624.52</v>
      </c>
      <c r="I207" s="102">
        <v>283.5</v>
      </c>
      <c r="K207" s="206" t="s">
        <v>71</v>
      </c>
      <c r="L207" s="206" t="s">
        <v>72</v>
      </c>
      <c r="M207" s="207">
        <v>373</v>
      </c>
      <c r="N207" s="207">
        <v>714.75</v>
      </c>
      <c r="O207" s="207">
        <v>340.75</v>
      </c>
      <c r="P207" s="207">
        <v>865.18</v>
      </c>
      <c r="Q207" s="207">
        <v>413.5</v>
      </c>
      <c r="R207" s="207">
        <v>283.5</v>
      </c>
      <c r="T207" s="210">
        <f t="shared" si="10"/>
        <v>1004.3643</v>
      </c>
    </row>
    <row r="208" spans="1:20" ht="15" customHeight="1" x14ac:dyDescent="0.3">
      <c r="A208" s="13"/>
      <c r="B208" s="101" t="s">
        <v>73</v>
      </c>
      <c r="C208" s="101" t="s">
        <v>74</v>
      </c>
      <c r="D208" s="102">
        <v>124.5</v>
      </c>
      <c r="E208" s="102">
        <v>159.5</v>
      </c>
      <c r="F208" s="102">
        <v>325</v>
      </c>
      <c r="G208" s="102">
        <v>353.73</v>
      </c>
      <c r="H208" s="102">
        <v>380</v>
      </c>
      <c r="I208" s="102">
        <v>207.1</v>
      </c>
      <c r="K208" s="206" t="s">
        <v>73</v>
      </c>
      <c r="L208" s="206" t="s">
        <v>74</v>
      </c>
      <c r="M208" s="207">
        <v>114.5</v>
      </c>
      <c r="N208" s="207">
        <v>158.5</v>
      </c>
      <c r="O208" s="207">
        <v>216</v>
      </c>
      <c r="P208" s="207">
        <v>294.17</v>
      </c>
      <c r="Q208" s="207">
        <v>228</v>
      </c>
      <c r="R208" s="207">
        <v>207.1</v>
      </c>
      <c r="T208" s="210">
        <f t="shared" si="10"/>
        <v>384.8</v>
      </c>
    </row>
    <row r="209" spans="1:20" ht="15" customHeight="1" x14ac:dyDescent="0.3">
      <c r="A209" s="13"/>
      <c r="B209" s="101" t="s">
        <v>75</v>
      </c>
      <c r="C209" s="101" t="s">
        <v>76</v>
      </c>
      <c r="D209" s="102">
        <v>204.22</v>
      </c>
      <c r="E209" s="102">
        <v>209.23000000000002</v>
      </c>
      <c r="F209" s="102">
        <v>793.9</v>
      </c>
      <c r="G209" s="102">
        <v>505.13</v>
      </c>
      <c r="H209" s="102">
        <v>578.09</v>
      </c>
      <c r="I209" s="102">
        <v>415.11</v>
      </c>
      <c r="K209" s="206" t="s">
        <v>75</v>
      </c>
      <c r="L209" s="206" t="s">
        <v>76</v>
      </c>
      <c r="M209" s="207">
        <v>169.22</v>
      </c>
      <c r="N209" s="207">
        <v>111.71</v>
      </c>
      <c r="O209" s="207">
        <v>589.31000000000006</v>
      </c>
      <c r="P209" s="207">
        <v>399.98</v>
      </c>
      <c r="Q209" s="207">
        <v>406.57</v>
      </c>
      <c r="R209" s="207">
        <v>415.11</v>
      </c>
      <c r="T209" s="210">
        <f t="shared" si="10"/>
        <v>802.83899999999994</v>
      </c>
    </row>
    <row r="210" spans="1:20" ht="15" customHeight="1" x14ac:dyDescent="0.3">
      <c r="A210" s="13"/>
      <c r="B210" s="101" t="s">
        <v>77</v>
      </c>
      <c r="C210" s="101" t="s">
        <v>78</v>
      </c>
      <c r="D210" s="102">
        <v>1049.67</v>
      </c>
      <c r="E210" s="102">
        <v>829.77</v>
      </c>
      <c r="F210" s="102">
        <v>723.75</v>
      </c>
      <c r="G210" s="102">
        <v>345.75</v>
      </c>
      <c r="H210" s="102">
        <v>372</v>
      </c>
      <c r="I210" s="102">
        <v>479.75</v>
      </c>
      <c r="K210" s="206" t="s">
        <v>77</v>
      </c>
      <c r="L210" s="206" t="s">
        <v>78</v>
      </c>
      <c r="M210" s="207">
        <v>846.92</v>
      </c>
      <c r="N210" s="207">
        <v>599.77</v>
      </c>
      <c r="O210" s="207">
        <v>706.85</v>
      </c>
      <c r="P210" s="207">
        <v>331.75</v>
      </c>
      <c r="Q210" s="207">
        <v>338.75</v>
      </c>
      <c r="R210" s="207">
        <v>479.75</v>
      </c>
      <c r="T210" s="210">
        <f t="shared" si="10"/>
        <v>1061.1667</v>
      </c>
    </row>
    <row r="211" spans="1:20" ht="15" customHeight="1" x14ac:dyDescent="0.3">
      <c r="A211" s="13"/>
      <c r="B211" s="101" t="s">
        <v>79</v>
      </c>
      <c r="C211" s="101" t="s">
        <v>80</v>
      </c>
      <c r="D211" s="102">
        <v>3</v>
      </c>
      <c r="E211" s="102">
        <v>0</v>
      </c>
      <c r="F211" s="102">
        <v>49.75</v>
      </c>
      <c r="G211" s="102">
        <v>97.5</v>
      </c>
      <c r="H211" s="102">
        <v>23.5</v>
      </c>
      <c r="I211" s="102">
        <v>22.369999999999997</v>
      </c>
      <c r="K211" s="206" t="s">
        <v>79</v>
      </c>
      <c r="L211" s="206" t="s">
        <v>80</v>
      </c>
      <c r="M211" s="207">
        <v>0</v>
      </c>
      <c r="N211" s="207">
        <v>0</v>
      </c>
      <c r="O211" s="207">
        <v>0</v>
      </c>
      <c r="P211" s="207">
        <v>73</v>
      </c>
      <c r="Q211" s="207">
        <v>16.5</v>
      </c>
      <c r="R211" s="207">
        <v>22.369999999999997</v>
      </c>
      <c r="T211" s="210">
        <f t="shared" si="10"/>
        <v>99.474999999999994</v>
      </c>
    </row>
    <row r="212" spans="1:20" ht="15" customHeight="1" x14ac:dyDescent="0.3">
      <c r="A212" s="13"/>
      <c r="B212" s="101" t="s">
        <v>81</v>
      </c>
      <c r="C212" s="101" t="s">
        <v>82</v>
      </c>
      <c r="D212" s="102">
        <v>1803.3</v>
      </c>
      <c r="E212" s="102">
        <v>1623.83</v>
      </c>
      <c r="F212" s="102">
        <v>341.25</v>
      </c>
      <c r="G212" s="102">
        <v>205.79</v>
      </c>
      <c r="H212" s="102">
        <v>432.75</v>
      </c>
      <c r="I212" s="102">
        <v>37.5</v>
      </c>
      <c r="K212" s="206" t="s">
        <v>81</v>
      </c>
      <c r="L212" s="206" t="s">
        <v>82</v>
      </c>
      <c r="M212" s="207">
        <v>1722.3</v>
      </c>
      <c r="N212" s="207">
        <v>1463.83</v>
      </c>
      <c r="O212" s="207">
        <v>306</v>
      </c>
      <c r="P212" s="207">
        <v>170.29</v>
      </c>
      <c r="Q212" s="207">
        <v>421.5</v>
      </c>
      <c r="R212" s="207">
        <v>37.5</v>
      </c>
      <c r="T212" s="210">
        <f t="shared" si="10"/>
        <v>1822.3330000000001</v>
      </c>
    </row>
    <row r="213" spans="1:20" ht="15" customHeight="1" x14ac:dyDescent="0.3">
      <c r="A213" s="13"/>
      <c r="B213" s="101" t="s">
        <v>83</v>
      </c>
      <c r="C213" s="101" t="s">
        <v>84</v>
      </c>
      <c r="D213" s="102">
        <v>68.7</v>
      </c>
      <c r="E213" s="102">
        <v>237</v>
      </c>
      <c r="F213" s="102">
        <v>326.88</v>
      </c>
      <c r="G213" s="102">
        <v>465.85</v>
      </c>
      <c r="H213" s="102">
        <v>256.5</v>
      </c>
      <c r="I213" s="102">
        <v>408.75</v>
      </c>
      <c r="K213" s="206" t="s">
        <v>83</v>
      </c>
      <c r="L213" s="206" t="s">
        <v>84</v>
      </c>
      <c r="M213" s="207">
        <v>63.7</v>
      </c>
      <c r="N213" s="207">
        <v>217</v>
      </c>
      <c r="O213" s="207">
        <v>291.48</v>
      </c>
      <c r="P213" s="207">
        <v>423.85</v>
      </c>
      <c r="Q213" s="207">
        <v>231.5</v>
      </c>
      <c r="R213" s="207">
        <v>408.75</v>
      </c>
      <c r="T213" s="210">
        <f t="shared" si="10"/>
        <v>471.50850000000003</v>
      </c>
    </row>
    <row r="214" spans="1:20" ht="15" customHeight="1" x14ac:dyDescent="0.3">
      <c r="A214" s="13"/>
      <c r="B214" s="101" t="s">
        <v>85</v>
      </c>
      <c r="C214" s="101" t="s">
        <v>86</v>
      </c>
      <c r="D214" s="102">
        <v>631.41</v>
      </c>
      <c r="E214" s="102">
        <v>1241.6599999999999</v>
      </c>
      <c r="F214" s="102">
        <v>2865.75</v>
      </c>
      <c r="G214" s="102">
        <v>1393.3</v>
      </c>
      <c r="H214" s="102">
        <v>1815.95</v>
      </c>
      <c r="I214" s="102">
        <v>1293.25</v>
      </c>
      <c r="K214" s="206" t="s">
        <v>85</v>
      </c>
      <c r="L214" s="206" t="s">
        <v>86</v>
      </c>
      <c r="M214" s="207">
        <v>491.90999999999997</v>
      </c>
      <c r="N214" s="207">
        <v>1106.33</v>
      </c>
      <c r="O214" s="207">
        <v>2735.75</v>
      </c>
      <c r="P214" s="207">
        <v>1229.25</v>
      </c>
      <c r="Q214" s="207">
        <v>1684.5</v>
      </c>
      <c r="R214" s="207">
        <v>1293.25</v>
      </c>
      <c r="T214" s="210">
        <f t="shared" si="10"/>
        <v>2895.4074999999998</v>
      </c>
    </row>
    <row r="215" spans="1:20" ht="15" customHeight="1" x14ac:dyDescent="0.3">
      <c r="A215" s="13"/>
      <c r="B215" s="101" t="s">
        <v>87</v>
      </c>
      <c r="C215" s="101" t="s">
        <v>88</v>
      </c>
      <c r="D215" s="102">
        <v>1270.75</v>
      </c>
      <c r="E215" s="102">
        <v>469.65</v>
      </c>
      <c r="F215" s="102">
        <v>611.84999999999991</v>
      </c>
      <c r="G215" s="102">
        <v>386.4</v>
      </c>
      <c r="H215" s="102">
        <v>183.75</v>
      </c>
      <c r="I215" s="102">
        <v>269</v>
      </c>
      <c r="K215" s="206" t="s">
        <v>87</v>
      </c>
      <c r="L215" s="206" t="s">
        <v>88</v>
      </c>
      <c r="M215" s="207">
        <v>1161.25</v>
      </c>
      <c r="N215" s="207">
        <v>352</v>
      </c>
      <c r="O215" s="207">
        <v>531.65</v>
      </c>
      <c r="P215" s="207">
        <v>319.39999999999998</v>
      </c>
      <c r="Q215" s="207">
        <v>148.25</v>
      </c>
      <c r="R215" s="207">
        <v>269</v>
      </c>
      <c r="T215" s="210">
        <f t="shared" si="10"/>
        <v>1284.4575</v>
      </c>
    </row>
    <row r="216" spans="1:20" ht="15" customHeight="1" x14ac:dyDescent="0.3">
      <c r="A216" s="13"/>
      <c r="B216" s="101" t="s">
        <v>89</v>
      </c>
      <c r="C216" s="101" t="s">
        <v>90</v>
      </c>
      <c r="D216" s="102">
        <v>4</v>
      </c>
      <c r="E216" s="102">
        <v>175.5</v>
      </c>
      <c r="F216" s="102">
        <v>527.20000000000005</v>
      </c>
      <c r="G216" s="102">
        <v>220.5</v>
      </c>
      <c r="H216" s="102">
        <v>163.5</v>
      </c>
      <c r="I216" s="102">
        <v>30.5</v>
      </c>
      <c r="K216" s="206" t="s">
        <v>89</v>
      </c>
      <c r="L216" s="206" t="s">
        <v>90</v>
      </c>
      <c r="M216" s="207">
        <v>4</v>
      </c>
      <c r="N216" s="207">
        <v>15.5</v>
      </c>
      <c r="O216" s="207">
        <v>469.7</v>
      </c>
      <c r="P216" s="207">
        <v>168.5</v>
      </c>
      <c r="Q216" s="207">
        <v>134.5</v>
      </c>
      <c r="R216" s="207">
        <v>30.5</v>
      </c>
      <c r="T216" s="210">
        <f t="shared" si="10"/>
        <v>533.47200000000009</v>
      </c>
    </row>
    <row r="217" spans="1:20" ht="15" customHeight="1" x14ac:dyDescent="0.3">
      <c r="A217" s="13"/>
      <c r="B217" s="101" t="s">
        <v>91</v>
      </c>
      <c r="C217" s="101" t="s">
        <v>92</v>
      </c>
      <c r="D217" s="102">
        <v>2.5</v>
      </c>
      <c r="E217" s="102">
        <v>8.25</v>
      </c>
      <c r="F217" s="102">
        <v>31</v>
      </c>
      <c r="G217" s="102">
        <v>15</v>
      </c>
      <c r="H217" s="102">
        <v>15.17</v>
      </c>
      <c r="I217" s="102">
        <v>18</v>
      </c>
      <c r="K217" s="206" t="s">
        <v>91</v>
      </c>
      <c r="L217" s="206" t="s">
        <v>92</v>
      </c>
      <c r="M217" s="207">
        <v>0</v>
      </c>
      <c r="N217" s="207">
        <v>2.25</v>
      </c>
      <c r="O217" s="207">
        <v>11</v>
      </c>
      <c r="P217" s="207">
        <v>9</v>
      </c>
      <c r="Q217" s="207">
        <v>13.17</v>
      </c>
      <c r="R217" s="207">
        <v>18</v>
      </c>
      <c r="T217" s="210">
        <f t="shared" si="10"/>
        <v>32.31</v>
      </c>
    </row>
    <row r="218" spans="1:20" ht="15" customHeight="1" x14ac:dyDescent="0.3">
      <c r="A218" s="13"/>
      <c r="B218" s="103"/>
      <c r="C218" s="103"/>
      <c r="D218" s="104">
        <v>10672.45</v>
      </c>
      <c r="E218" s="104">
        <v>12599.23</v>
      </c>
      <c r="F218" s="104">
        <v>13428.630000000001</v>
      </c>
      <c r="G218" s="104">
        <v>10627.88</v>
      </c>
      <c r="H218" s="104">
        <v>10514.170000000002</v>
      </c>
      <c r="I218" s="104">
        <v>6902.82</v>
      </c>
      <c r="K218" s="206"/>
      <c r="L218" s="208"/>
      <c r="M218" s="209">
        <v>8826.41</v>
      </c>
      <c r="N218" s="209">
        <v>10144.52</v>
      </c>
      <c r="O218" s="209">
        <v>11402.640000000001</v>
      </c>
      <c r="P218" s="209">
        <v>9092.0700000000015</v>
      </c>
      <c r="Q218" s="209">
        <v>8197.33</v>
      </c>
      <c r="R218" s="209">
        <v>6902.82</v>
      </c>
      <c r="T218" s="211">
        <f t="shared" si="10"/>
        <v>13563.916300000001</v>
      </c>
    </row>
    <row r="219" spans="1:20" ht="15" customHeight="1" x14ac:dyDescent="0.3"/>
    <row r="220" spans="1:20" ht="15" customHeight="1" x14ac:dyDescent="0.3"/>
    <row r="221" spans="1:20" ht="15" customHeight="1" x14ac:dyDescent="0.3">
      <c r="A221" s="66"/>
      <c r="B221" s="127" t="s">
        <v>59</v>
      </c>
      <c r="C221" s="127" t="s">
        <v>60</v>
      </c>
      <c r="D221" s="127">
        <v>2021</v>
      </c>
      <c r="E221" s="127">
        <v>2022</v>
      </c>
      <c r="F221" s="127">
        <v>2023</v>
      </c>
      <c r="G221" s="127">
        <v>2024</v>
      </c>
      <c r="H221" s="127">
        <v>2025</v>
      </c>
      <c r="I221" s="127">
        <v>2026</v>
      </c>
      <c r="K221" s="128" t="s">
        <v>59</v>
      </c>
      <c r="L221" s="128" t="s">
        <v>60</v>
      </c>
      <c r="M221" s="128">
        <v>2021</v>
      </c>
      <c r="N221" s="128">
        <v>2022</v>
      </c>
      <c r="O221" s="128">
        <v>2023</v>
      </c>
      <c r="P221" s="128">
        <v>2024</v>
      </c>
      <c r="Q221" s="128">
        <v>2025</v>
      </c>
      <c r="R221" s="128">
        <v>2026</v>
      </c>
    </row>
    <row r="222" spans="1:20" ht="15" customHeight="1" x14ac:dyDescent="0.3">
      <c r="A222" s="66"/>
      <c r="B222" s="129" t="s">
        <v>61</v>
      </c>
      <c r="C222" s="129" t="s">
        <v>62</v>
      </c>
      <c r="D222" s="130">
        <v>157.25</v>
      </c>
      <c r="E222" s="130">
        <v>307.11</v>
      </c>
      <c r="F222" s="130">
        <v>435.99</v>
      </c>
      <c r="G222" s="130">
        <v>409.42</v>
      </c>
      <c r="H222" s="130">
        <v>294.5</v>
      </c>
      <c r="I222" s="130">
        <v>168.82999999999998</v>
      </c>
      <c r="K222" s="131" t="s">
        <v>61</v>
      </c>
      <c r="L222" s="131" t="s">
        <v>62</v>
      </c>
      <c r="M222" s="132">
        <v>113.82</v>
      </c>
      <c r="N222" s="132">
        <v>186.60999999999999</v>
      </c>
      <c r="O222" s="132">
        <v>350.91999999999996</v>
      </c>
      <c r="P222" s="132">
        <v>328.75</v>
      </c>
      <c r="Q222" s="132">
        <v>232.25</v>
      </c>
      <c r="R222" s="132">
        <v>168.82999999999998</v>
      </c>
      <c r="T222" s="34">
        <f>MAX(D222:I222)*$V$2+1</f>
        <v>441.34989999999999</v>
      </c>
    </row>
    <row r="223" spans="1:20" ht="15" customHeight="1" x14ac:dyDescent="0.3">
      <c r="A223" s="278" t="s">
        <v>48</v>
      </c>
      <c r="B223" s="129" t="s">
        <v>63</v>
      </c>
      <c r="C223" s="129" t="s">
        <v>64</v>
      </c>
      <c r="D223" s="130">
        <v>504.40000000000003</v>
      </c>
      <c r="E223" s="130">
        <v>701.04</v>
      </c>
      <c r="F223" s="130">
        <v>699.5100000000001</v>
      </c>
      <c r="G223" s="130">
        <v>739.67</v>
      </c>
      <c r="H223" s="130">
        <v>806.62999999999988</v>
      </c>
      <c r="I223" s="130">
        <v>248.98000000000002</v>
      </c>
      <c r="K223" s="131" t="s">
        <v>63</v>
      </c>
      <c r="L223" s="131" t="s">
        <v>64</v>
      </c>
      <c r="M223" s="132">
        <v>342.35</v>
      </c>
      <c r="N223" s="132">
        <v>515.67000000000007</v>
      </c>
      <c r="O223" s="132">
        <v>501.35999999999996</v>
      </c>
      <c r="P223" s="132">
        <v>663.7</v>
      </c>
      <c r="Q223" s="132">
        <v>668.59</v>
      </c>
      <c r="R223" s="132">
        <v>248.98000000000002</v>
      </c>
      <c r="T223" s="34">
        <f t="shared" ref="T223:T238" si="11">MAX(D223:I223)*$V$2+1</f>
        <v>815.69629999999984</v>
      </c>
    </row>
    <row r="224" spans="1:20" ht="15" customHeight="1" x14ac:dyDescent="0.3">
      <c r="A224" s="278"/>
      <c r="B224" s="129" t="s">
        <v>65</v>
      </c>
      <c r="C224" s="129" t="s">
        <v>66</v>
      </c>
      <c r="D224" s="130">
        <v>345.25</v>
      </c>
      <c r="E224" s="130">
        <v>320.58</v>
      </c>
      <c r="F224" s="130">
        <v>285.84000000000003</v>
      </c>
      <c r="G224" s="130">
        <v>214.82999999999998</v>
      </c>
      <c r="H224" s="130">
        <v>306.58</v>
      </c>
      <c r="I224" s="130">
        <v>97.33</v>
      </c>
      <c r="K224" s="131" t="s">
        <v>65</v>
      </c>
      <c r="L224" s="131" t="s">
        <v>66</v>
      </c>
      <c r="M224" s="132">
        <v>267.25</v>
      </c>
      <c r="N224" s="132">
        <v>229.57999999999998</v>
      </c>
      <c r="O224" s="132">
        <v>236.17000000000002</v>
      </c>
      <c r="P224" s="132">
        <v>167.32999999999998</v>
      </c>
      <c r="Q224" s="132">
        <v>224.82999999999998</v>
      </c>
      <c r="R224" s="132">
        <v>97.33</v>
      </c>
      <c r="T224" s="34">
        <f t="shared" si="11"/>
        <v>349.70249999999999</v>
      </c>
    </row>
    <row r="225" spans="1:20" ht="15" customHeight="1" x14ac:dyDescent="0.3">
      <c r="A225" s="278" t="s">
        <v>24</v>
      </c>
      <c r="B225" s="129" t="s">
        <v>67</v>
      </c>
      <c r="C225" s="129" t="s">
        <v>68</v>
      </c>
      <c r="D225" s="130">
        <v>132.75</v>
      </c>
      <c r="E225" s="130">
        <v>143.80000000000001</v>
      </c>
      <c r="F225" s="130">
        <v>711.31999999999994</v>
      </c>
      <c r="G225" s="130">
        <v>880.24</v>
      </c>
      <c r="H225" s="130">
        <v>550.75</v>
      </c>
      <c r="I225" s="130">
        <v>441.98</v>
      </c>
      <c r="K225" s="131" t="s">
        <v>67</v>
      </c>
      <c r="L225" s="131" t="s">
        <v>68</v>
      </c>
      <c r="M225" s="132">
        <v>107.05</v>
      </c>
      <c r="N225" s="132">
        <v>60.8</v>
      </c>
      <c r="O225" s="132">
        <v>540</v>
      </c>
      <c r="P225" s="132">
        <v>776.49</v>
      </c>
      <c r="Q225" s="132">
        <v>410.3</v>
      </c>
      <c r="R225" s="132">
        <v>441.98</v>
      </c>
      <c r="T225" s="34">
        <f t="shared" si="11"/>
        <v>890.04240000000004</v>
      </c>
    </row>
    <row r="226" spans="1:20" ht="15" customHeight="1" x14ac:dyDescent="0.3">
      <c r="A226" s="278"/>
      <c r="B226" s="129" t="s">
        <v>69</v>
      </c>
      <c r="C226" s="129" t="s">
        <v>70</v>
      </c>
      <c r="D226" s="130">
        <v>1038.44</v>
      </c>
      <c r="E226" s="130">
        <v>1302.8200000000002</v>
      </c>
      <c r="F226" s="130">
        <v>1815.73</v>
      </c>
      <c r="G226" s="130">
        <v>1303.1099999999999</v>
      </c>
      <c r="H226" s="130">
        <v>2143.6400000000003</v>
      </c>
      <c r="I226" s="130">
        <v>1112.76</v>
      </c>
      <c r="K226" s="131" t="s">
        <v>69</v>
      </c>
      <c r="L226" s="131" t="s">
        <v>70</v>
      </c>
      <c r="M226" s="132">
        <v>700.59</v>
      </c>
      <c r="N226" s="132">
        <v>913.15</v>
      </c>
      <c r="O226" s="132">
        <v>1502.88</v>
      </c>
      <c r="P226" s="132">
        <v>1013.71</v>
      </c>
      <c r="Q226" s="132">
        <v>1862.5500000000002</v>
      </c>
      <c r="R226" s="132">
        <v>1112.76</v>
      </c>
      <c r="T226" s="34">
        <f t="shared" si="11"/>
        <v>2166.0764000000004</v>
      </c>
    </row>
    <row r="227" spans="1:20" ht="15" customHeight="1" x14ac:dyDescent="0.3">
      <c r="A227" s="67"/>
      <c r="B227" s="129" t="s">
        <v>71</v>
      </c>
      <c r="C227" s="129" t="s">
        <v>72</v>
      </c>
      <c r="D227" s="130">
        <v>505.20999999999992</v>
      </c>
      <c r="E227" s="130">
        <v>405.39</v>
      </c>
      <c r="F227" s="130">
        <v>270.81</v>
      </c>
      <c r="G227" s="130">
        <v>379.37</v>
      </c>
      <c r="H227" s="130">
        <v>305.61</v>
      </c>
      <c r="I227" s="130">
        <v>398.15</v>
      </c>
      <c r="K227" s="131" t="s">
        <v>71</v>
      </c>
      <c r="L227" s="131" t="s">
        <v>72</v>
      </c>
      <c r="M227" s="132">
        <v>411.20999999999992</v>
      </c>
      <c r="N227" s="132">
        <v>324.05</v>
      </c>
      <c r="O227" s="132">
        <v>218.38</v>
      </c>
      <c r="P227" s="132">
        <v>301.12</v>
      </c>
      <c r="Q227" s="132">
        <v>232.60999999999999</v>
      </c>
      <c r="R227" s="132">
        <v>398.15</v>
      </c>
      <c r="T227" s="34">
        <f t="shared" si="11"/>
        <v>511.26209999999992</v>
      </c>
    </row>
    <row r="228" spans="1:20" ht="15" customHeight="1" x14ac:dyDescent="0.3">
      <c r="A228" s="68"/>
      <c r="B228" s="129" t="s">
        <v>73</v>
      </c>
      <c r="C228" s="129" t="s">
        <v>74</v>
      </c>
      <c r="D228" s="130">
        <v>700.8</v>
      </c>
      <c r="E228" s="130">
        <v>572.83000000000004</v>
      </c>
      <c r="F228" s="130">
        <v>1292.6500000000001</v>
      </c>
      <c r="G228" s="130">
        <v>738.53</v>
      </c>
      <c r="H228" s="130">
        <v>452.92</v>
      </c>
      <c r="I228" s="130">
        <v>297.25</v>
      </c>
      <c r="K228" s="131" t="s">
        <v>73</v>
      </c>
      <c r="L228" s="131" t="s">
        <v>74</v>
      </c>
      <c r="M228" s="132">
        <v>496.8</v>
      </c>
      <c r="N228" s="132">
        <v>456.58000000000004</v>
      </c>
      <c r="O228" s="132">
        <v>1013.65</v>
      </c>
      <c r="P228" s="132">
        <v>641.53</v>
      </c>
      <c r="Q228" s="132">
        <v>386.72</v>
      </c>
      <c r="R228" s="132">
        <v>297.25</v>
      </c>
      <c r="T228" s="34">
        <f t="shared" si="11"/>
        <v>1306.5765000000001</v>
      </c>
    </row>
    <row r="229" spans="1:20" ht="15" customHeight="1" x14ac:dyDescent="0.3">
      <c r="A229" s="68"/>
      <c r="B229" s="129" t="s">
        <v>75</v>
      </c>
      <c r="C229" s="129" t="s">
        <v>76</v>
      </c>
      <c r="D229" s="130">
        <v>91.67</v>
      </c>
      <c r="E229" s="130">
        <v>123.02</v>
      </c>
      <c r="F229" s="130">
        <v>262.92</v>
      </c>
      <c r="G229" s="130">
        <v>251.82999999999998</v>
      </c>
      <c r="H229" s="130">
        <v>258.69</v>
      </c>
      <c r="I229" s="130">
        <v>85.88</v>
      </c>
      <c r="K229" s="131" t="s">
        <v>75</v>
      </c>
      <c r="L229" s="131" t="s">
        <v>76</v>
      </c>
      <c r="M229" s="132">
        <v>42.7</v>
      </c>
      <c r="N229" s="132">
        <v>105.09</v>
      </c>
      <c r="O229" s="132">
        <v>192.5</v>
      </c>
      <c r="P229" s="132">
        <v>227.07999999999998</v>
      </c>
      <c r="Q229" s="132">
        <v>238.4</v>
      </c>
      <c r="R229" s="132">
        <v>85.88</v>
      </c>
      <c r="T229" s="34">
        <f t="shared" si="11"/>
        <v>266.54920000000004</v>
      </c>
    </row>
    <row r="230" spans="1:20" ht="15" customHeight="1" x14ac:dyDescent="0.3">
      <c r="A230" s="68"/>
      <c r="B230" s="129" t="s">
        <v>77</v>
      </c>
      <c r="C230" s="129" t="s">
        <v>78</v>
      </c>
      <c r="D230" s="130">
        <v>147.82999999999998</v>
      </c>
      <c r="E230" s="130">
        <v>62.5</v>
      </c>
      <c r="F230" s="130">
        <v>53.25</v>
      </c>
      <c r="G230" s="130">
        <v>195.32999999999998</v>
      </c>
      <c r="H230" s="130">
        <v>330.24</v>
      </c>
      <c r="I230" s="130">
        <v>263</v>
      </c>
      <c r="K230" s="131" t="s">
        <v>77</v>
      </c>
      <c r="L230" s="131" t="s">
        <v>78</v>
      </c>
      <c r="M230" s="132">
        <v>118.83</v>
      </c>
      <c r="N230" s="132">
        <v>58</v>
      </c>
      <c r="O230" s="132">
        <v>39.75</v>
      </c>
      <c r="P230" s="132">
        <v>138.75</v>
      </c>
      <c r="Q230" s="132">
        <v>274.24</v>
      </c>
      <c r="R230" s="132">
        <v>263</v>
      </c>
      <c r="T230" s="34">
        <f t="shared" si="11"/>
        <v>334.54239999999999</v>
      </c>
    </row>
    <row r="231" spans="1:20" ht="15" customHeight="1" x14ac:dyDescent="0.3">
      <c r="A231" s="68"/>
      <c r="B231" s="129" t="s">
        <v>79</v>
      </c>
      <c r="C231" s="129" t="s">
        <v>80</v>
      </c>
      <c r="D231" s="130">
        <v>7</v>
      </c>
      <c r="E231" s="130">
        <v>12.25</v>
      </c>
      <c r="F231" s="130">
        <v>48</v>
      </c>
      <c r="G231" s="130">
        <v>23</v>
      </c>
      <c r="H231" s="130">
        <v>8.5</v>
      </c>
      <c r="I231" s="130">
        <v>50.5</v>
      </c>
      <c r="K231" s="131" t="s">
        <v>79</v>
      </c>
      <c r="L231" s="131" t="s">
        <v>80</v>
      </c>
      <c r="M231" s="132">
        <v>0</v>
      </c>
      <c r="N231" s="132">
        <v>6.25</v>
      </c>
      <c r="O231" s="132">
        <v>48</v>
      </c>
      <c r="P231" s="132">
        <v>8</v>
      </c>
      <c r="Q231" s="132">
        <v>5.5</v>
      </c>
      <c r="R231" s="132">
        <v>50.5</v>
      </c>
      <c r="T231" s="34">
        <f t="shared" si="11"/>
        <v>52.005000000000003</v>
      </c>
    </row>
    <row r="232" spans="1:20" ht="15" customHeight="1" x14ac:dyDescent="0.3">
      <c r="A232" s="68"/>
      <c r="B232" s="129" t="s">
        <v>81</v>
      </c>
      <c r="C232" s="129" t="s">
        <v>82</v>
      </c>
      <c r="D232" s="130">
        <v>211.57999999999998</v>
      </c>
      <c r="E232" s="130">
        <v>382</v>
      </c>
      <c r="F232" s="130">
        <v>377.75</v>
      </c>
      <c r="G232" s="130">
        <v>701.91000000000008</v>
      </c>
      <c r="H232" s="130">
        <v>610.19000000000005</v>
      </c>
      <c r="I232" s="130">
        <v>360.5</v>
      </c>
      <c r="K232" s="131" t="s">
        <v>81</v>
      </c>
      <c r="L232" s="131" t="s">
        <v>82</v>
      </c>
      <c r="M232" s="132">
        <v>186.5</v>
      </c>
      <c r="N232" s="132">
        <v>314.5</v>
      </c>
      <c r="O232" s="132">
        <v>260.42</v>
      </c>
      <c r="P232" s="132">
        <v>447.25</v>
      </c>
      <c r="Q232" s="132">
        <v>446.86</v>
      </c>
      <c r="R232" s="132">
        <v>360.5</v>
      </c>
      <c r="T232" s="34">
        <f t="shared" si="11"/>
        <v>709.92910000000006</v>
      </c>
    </row>
    <row r="233" spans="1:20" ht="15" customHeight="1" x14ac:dyDescent="0.3">
      <c r="A233" s="68"/>
      <c r="B233" s="129" t="s">
        <v>83</v>
      </c>
      <c r="C233" s="129" t="s">
        <v>84</v>
      </c>
      <c r="D233" s="130">
        <v>32.409999999999997</v>
      </c>
      <c r="E233" s="130">
        <v>86.6</v>
      </c>
      <c r="F233" s="130">
        <v>139.55000000000001</v>
      </c>
      <c r="G233" s="130">
        <v>187.8</v>
      </c>
      <c r="H233" s="130">
        <v>630.4</v>
      </c>
      <c r="I233" s="130">
        <v>230.6</v>
      </c>
      <c r="K233" s="131" t="s">
        <v>83</v>
      </c>
      <c r="L233" s="131" t="s">
        <v>84</v>
      </c>
      <c r="M233" s="132">
        <v>28.21</v>
      </c>
      <c r="N233" s="132">
        <v>65.099999999999994</v>
      </c>
      <c r="O233" s="132">
        <v>116.35</v>
      </c>
      <c r="P233" s="132">
        <v>145.30000000000001</v>
      </c>
      <c r="Q233" s="132">
        <v>555.5</v>
      </c>
      <c r="R233" s="132">
        <v>230.6</v>
      </c>
      <c r="T233" s="34">
        <f t="shared" si="11"/>
        <v>637.70399999999995</v>
      </c>
    </row>
    <row r="234" spans="1:20" ht="15" customHeight="1" x14ac:dyDescent="0.3">
      <c r="A234" s="68"/>
      <c r="B234" s="129" t="s">
        <v>85</v>
      </c>
      <c r="C234" s="129" t="s">
        <v>86</v>
      </c>
      <c r="D234" s="130">
        <v>384.53000000000003</v>
      </c>
      <c r="E234" s="130">
        <v>351</v>
      </c>
      <c r="F234" s="130">
        <v>268.60000000000002</v>
      </c>
      <c r="G234" s="130">
        <v>286.5</v>
      </c>
      <c r="H234" s="130">
        <v>248</v>
      </c>
      <c r="I234" s="130">
        <v>153.30000000000001</v>
      </c>
      <c r="K234" s="131" t="s">
        <v>85</v>
      </c>
      <c r="L234" s="131" t="s">
        <v>86</v>
      </c>
      <c r="M234" s="132">
        <v>222.53</v>
      </c>
      <c r="N234" s="132">
        <v>333</v>
      </c>
      <c r="O234" s="132">
        <v>246.6</v>
      </c>
      <c r="P234" s="132">
        <v>221</v>
      </c>
      <c r="Q234" s="132">
        <v>199.5</v>
      </c>
      <c r="R234" s="132">
        <v>153.30000000000001</v>
      </c>
      <c r="T234" s="34">
        <f t="shared" si="11"/>
        <v>389.37530000000004</v>
      </c>
    </row>
    <row r="235" spans="1:20" ht="15" customHeight="1" x14ac:dyDescent="0.3">
      <c r="A235" s="68"/>
      <c r="B235" s="129" t="s">
        <v>87</v>
      </c>
      <c r="C235" s="129" t="s">
        <v>88</v>
      </c>
      <c r="D235" s="130">
        <v>112.5</v>
      </c>
      <c r="E235" s="130">
        <v>167.4</v>
      </c>
      <c r="F235" s="130">
        <v>199.43</v>
      </c>
      <c r="G235" s="130">
        <v>208.35</v>
      </c>
      <c r="H235" s="130">
        <v>287</v>
      </c>
      <c r="I235" s="130">
        <v>264.64999999999998</v>
      </c>
      <c r="K235" s="131" t="s">
        <v>87</v>
      </c>
      <c r="L235" s="131" t="s">
        <v>88</v>
      </c>
      <c r="M235" s="132">
        <v>91.5</v>
      </c>
      <c r="N235" s="132">
        <v>126.4</v>
      </c>
      <c r="O235" s="132">
        <v>166.68</v>
      </c>
      <c r="P235" s="132">
        <v>163.75</v>
      </c>
      <c r="Q235" s="132">
        <v>267</v>
      </c>
      <c r="R235" s="132">
        <v>264.64999999999998</v>
      </c>
      <c r="T235" s="34">
        <f t="shared" si="11"/>
        <v>290.87</v>
      </c>
    </row>
    <row r="236" spans="1:20" ht="15" customHeight="1" x14ac:dyDescent="0.3">
      <c r="A236" s="68"/>
      <c r="B236" s="129" t="s">
        <v>89</v>
      </c>
      <c r="C236" s="129" t="s">
        <v>90</v>
      </c>
      <c r="D236" s="130">
        <v>13.33</v>
      </c>
      <c r="E236" s="130">
        <v>18</v>
      </c>
      <c r="F236" s="130">
        <v>117.9</v>
      </c>
      <c r="G236" s="130">
        <v>261.25</v>
      </c>
      <c r="H236" s="130">
        <v>185.51</v>
      </c>
      <c r="I236" s="130">
        <v>177.5</v>
      </c>
      <c r="K236" s="131" t="s">
        <v>89</v>
      </c>
      <c r="L236" s="131" t="s">
        <v>90</v>
      </c>
      <c r="M236" s="132">
        <v>13</v>
      </c>
      <c r="N236" s="132">
        <v>16</v>
      </c>
      <c r="O236" s="132">
        <v>101.9</v>
      </c>
      <c r="P236" s="132">
        <v>216.5</v>
      </c>
      <c r="Q236" s="132">
        <v>169.51</v>
      </c>
      <c r="R236" s="132">
        <v>177.5</v>
      </c>
      <c r="T236" s="34">
        <f t="shared" si="11"/>
        <v>264.86250000000001</v>
      </c>
    </row>
    <row r="237" spans="1:20" ht="15" customHeight="1" x14ac:dyDescent="0.3">
      <c r="A237" s="68"/>
      <c r="B237" s="129" t="s">
        <v>91</v>
      </c>
      <c r="C237" s="129" t="s">
        <v>92</v>
      </c>
      <c r="D237" s="130">
        <v>28.5</v>
      </c>
      <c r="E237" s="130">
        <v>201.75</v>
      </c>
      <c r="F237" s="130">
        <v>263.95</v>
      </c>
      <c r="G237" s="130">
        <v>206.92</v>
      </c>
      <c r="H237" s="130">
        <v>192</v>
      </c>
      <c r="I237" s="130">
        <v>96.25</v>
      </c>
      <c r="K237" s="131" t="s">
        <v>91</v>
      </c>
      <c r="L237" s="131" t="s">
        <v>92</v>
      </c>
      <c r="M237" s="132">
        <v>9.5</v>
      </c>
      <c r="N237" s="132">
        <v>85.75</v>
      </c>
      <c r="O237" s="132">
        <v>183</v>
      </c>
      <c r="P237" s="132">
        <v>136.41999999999999</v>
      </c>
      <c r="Q237" s="132">
        <v>142</v>
      </c>
      <c r="R237" s="132">
        <v>96.25</v>
      </c>
      <c r="T237" s="34">
        <f t="shared" si="11"/>
        <v>267.58949999999999</v>
      </c>
    </row>
    <row r="238" spans="1:20" ht="15" customHeight="1" x14ac:dyDescent="0.3">
      <c r="A238" s="68"/>
      <c r="B238" s="133"/>
      <c r="C238" s="133"/>
      <c r="D238" s="134">
        <v>4413.45</v>
      </c>
      <c r="E238" s="134">
        <v>5158.09</v>
      </c>
      <c r="F238" s="134">
        <v>7243.2000000000007</v>
      </c>
      <c r="G238" s="134">
        <v>6988.0599999999995</v>
      </c>
      <c r="H238" s="134">
        <v>7611.16</v>
      </c>
      <c r="I238" s="134">
        <v>4447.46</v>
      </c>
      <c r="K238" s="131"/>
      <c r="L238" s="135"/>
      <c r="M238" s="136">
        <v>3151.84</v>
      </c>
      <c r="N238" s="136">
        <v>3796.53</v>
      </c>
      <c r="O238" s="136">
        <v>5718.56</v>
      </c>
      <c r="P238" s="136">
        <v>5596.68</v>
      </c>
      <c r="Q238" s="136">
        <v>6316.36</v>
      </c>
      <c r="R238" s="136">
        <v>4447.46</v>
      </c>
      <c r="T238" s="35">
        <f t="shared" si="11"/>
        <v>7688.2716</v>
      </c>
    </row>
    <row r="239" spans="1:20" ht="15" customHeight="1" x14ac:dyDescent="0.3"/>
    <row r="240" spans="1:20" ht="15" customHeight="1" x14ac:dyDescent="0.3"/>
    <row r="241" spans="1:20" ht="15" customHeight="1" x14ac:dyDescent="0.3">
      <c r="A241" s="63"/>
      <c r="B241" s="85" t="s">
        <v>59</v>
      </c>
      <c r="C241" s="85" t="s">
        <v>60</v>
      </c>
      <c r="D241" s="85">
        <v>2021</v>
      </c>
      <c r="E241" s="85">
        <v>2022</v>
      </c>
      <c r="F241" s="85">
        <v>2023</v>
      </c>
      <c r="G241" s="85">
        <v>2024</v>
      </c>
      <c r="H241" s="85">
        <v>2025</v>
      </c>
      <c r="I241" s="85">
        <v>2026</v>
      </c>
      <c r="K241" s="120" t="s">
        <v>59</v>
      </c>
      <c r="L241" s="120" t="s">
        <v>60</v>
      </c>
      <c r="M241" s="120">
        <v>2021</v>
      </c>
      <c r="N241" s="120">
        <v>2022</v>
      </c>
      <c r="O241" s="120">
        <v>2023</v>
      </c>
      <c r="P241" s="120">
        <v>2024</v>
      </c>
      <c r="Q241" s="120">
        <v>2025</v>
      </c>
      <c r="R241" s="120">
        <v>2026</v>
      </c>
    </row>
    <row r="242" spans="1:20" ht="15" customHeight="1" x14ac:dyDescent="0.3">
      <c r="A242" s="63"/>
      <c r="B242" s="87" t="s">
        <v>61</v>
      </c>
      <c r="C242" s="87" t="s">
        <v>62</v>
      </c>
      <c r="D242" s="88">
        <v>3520.6</v>
      </c>
      <c r="E242" s="88">
        <v>4760.55</v>
      </c>
      <c r="F242" s="88">
        <v>4484.3</v>
      </c>
      <c r="G242" s="88">
        <v>4806.25</v>
      </c>
      <c r="H242" s="88">
        <v>4641.6399999999994</v>
      </c>
      <c r="I242" s="88">
        <v>3579.8100000000004</v>
      </c>
      <c r="K242" s="121" t="s">
        <v>61</v>
      </c>
      <c r="L242" s="121" t="s">
        <v>62</v>
      </c>
      <c r="M242" s="122">
        <v>2337.1</v>
      </c>
      <c r="N242" s="122">
        <v>3706.8</v>
      </c>
      <c r="O242" s="122">
        <v>3541.75</v>
      </c>
      <c r="P242" s="122">
        <v>3843.5</v>
      </c>
      <c r="Q242" s="122">
        <v>3494.14</v>
      </c>
      <c r="R242" s="122">
        <v>3579.8100000000004</v>
      </c>
      <c r="T242" s="38">
        <f t="shared" ref="T242:T258" si="12">MAX(D242:I242)*$V$2+1</f>
        <v>4855.3125</v>
      </c>
    </row>
    <row r="243" spans="1:20" ht="15" customHeight="1" x14ac:dyDescent="0.3">
      <c r="A243" s="285" t="s">
        <v>25</v>
      </c>
      <c r="B243" s="87" t="s">
        <v>63</v>
      </c>
      <c r="C243" s="87" t="s">
        <v>64</v>
      </c>
      <c r="D243" s="88">
        <v>2913.96</v>
      </c>
      <c r="E243" s="88">
        <v>2551.73</v>
      </c>
      <c r="F243" s="88">
        <v>2103.6999999999998</v>
      </c>
      <c r="G243" s="88">
        <v>1889.75</v>
      </c>
      <c r="H243" s="88">
        <v>2027.75</v>
      </c>
      <c r="I243" s="88">
        <v>1147.25</v>
      </c>
      <c r="K243" s="121" t="s">
        <v>63</v>
      </c>
      <c r="L243" s="121" t="s">
        <v>64</v>
      </c>
      <c r="M243" s="122">
        <v>2257.8000000000002</v>
      </c>
      <c r="N243" s="122">
        <v>2071.73</v>
      </c>
      <c r="O243" s="122">
        <v>1717.95</v>
      </c>
      <c r="P243" s="122">
        <v>1473.3</v>
      </c>
      <c r="Q243" s="122">
        <v>1473</v>
      </c>
      <c r="R243" s="122">
        <v>1147.25</v>
      </c>
      <c r="T243" s="38">
        <f t="shared" si="12"/>
        <v>2944.0996</v>
      </c>
    </row>
    <row r="244" spans="1:20" ht="15" customHeight="1" x14ac:dyDescent="0.3">
      <c r="A244" s="285"/>
      <c r="B244" s="87" t="s">
        <v>65</v>
      </c>
      <c r="C244" s="87" t="s">
        <v>66</v>
      </c>
      <c r="D244" s="88">
        <v>1736.8200000000002</v>
      </c>
      <c r="E244" s="88">
        <v>2357.63</v>
      </c>
      <c r="F244" s="88">
        <v>2797.01</v>
      </c>
      <c r="G244" s="88">
        <v>2942.19</v>
      </c>
      <c r="H244" s="88">
        <v>3016.4900000000002</v>
      </c>
      <c r="I244" s="88">
        <v>1918.69</v>
      </c>
      <c r="K244" s="121" t="s">
        <v>65</v>
      </c>
      <c r="L244" s="121" t="s">
        <v>66</v>
      </c>
      <c r="M244" s="122">
        <v>1484.52</v>
      </c>
      <c r="N244" s="122">
        <v>1910.08</v>
      </c>
      <c r="O244" s="122">
        <v>2110.88</v>
      </c>
      <c r="P244" s="122">
        <v>2227.23</v>
      </c>
      <c r="Q244" s="122">
        <v>2419.64</v>
      </c>
      <c r="R244" s="122">
        <v>1918.69</v>
      </c>
      <c r="T244" s="38">
        <f t="shared" si="12"/>
        <v>3047.6549000000005</v>
      </c>
    </row>
    <row r="245" spans="1:20" ht="15" customHeight="1" x14ac:dyDescent="0.3">
      <c r="A245" s="285" t="s">
        <v>26</v>
      </c>
      <c r="B245" s="87" t="s">
        <v>67</v>
      </c>
      <c r="C245" s="87" t="s">
        <v>68</v>
      </c>
      <c r="D245" s="88">
        <v>2580.5099999999998</v>
      </c>
      <c r="E245" s="88">
        <v>2339.36</v>
      </c>
      <c r="F245" s="88">
        <v>2378.46</v>
      </c>
      <c r="G245" s="88">
        <v>2654.27</v>
      </c>
      <c r="H245" s="88">
        <v>4154.9799999999996</v>
      </c>
      <c r="I245" s="88">
        <v>3390.85</v>
      </c>
      <c r="K245" s="121" t="s">
        <v>67</v>
      </c>
      <c r="L245" s="121" t="s">
        <v>68</v>
      </c>
      <c r="M245" s="122">
        <v>2075.9299999999998</v>
      </c>
      <c r="N245" s="122">
        <v>1932.25</v>
      </c>
      <c r="O245" s="122">
        <v>1752.05</v>
      </c>
      <c r="P245" s="122">
        <v>1974.27</v>
      </c>
      <c r="Q245" s="122">
        <v>3165.98</v>
      </c>
      <c r="R245" s="122">
        <v>3390.85</v>
      </c>
      <c r="T245" s="38">
        <f t="shared" si="12"/>
        <v>4197.5297999999993</v>
      </c>
    </row>
    <row r="246" spans="1:20" ht="15" customHeight="1" x14ac:dyDescent="0.3">
      <c r="A246" s="285"/>
      <c r="B246" s="87" t="s">
        <v>69</v>
      </c>
      <c r="C246" s="87" t="s">
        <v>70</v>
      </c>
      <c r="D246" s="88">
        <v>3795.71</v>
      </c>
      <c r="E246" s="88">
        <v>3493.6000000000004</v>
      </c>
      <c r="F246" s="88">
        <v>3410.25</v>
      </c>
      <c r="G246" s="88">
        <v>3565</v>
      </c>
      <c r="H246" s="88">
        <v>5433.5</v>
      </c>
      <c r="I246" s="88">
        <v>3597.95</v>
      </c>
      <c r="K246" s="121" t="s">
        <v>69</v>
      </c>
      <c r="L246" s="121" t="s">
        <v>70</v>
      </c>
      <c r="M246" s="122">
        <v>3239.9599999999996</v>
      </c>
      <c r="N246" s="122">
        <v>2790.6800000000003</v>
      </c>
      <c r="O246" s="122">
        <v>2513.1999999999998</v>
      </c>
      <c r="P246" s="122">
        <v>2715.5</v>
      </c>
      <c r="Q246" s="122">
        <v>4036.25</v>
      </c>
      <c r="R246" s="122">
        <v>3597.95</v>
      </c>
      <c r="T246" s="38">
        <f t="shared" si="12"/>
        <v>5488.835</v>
      </c>
    </row>
    <row r="247" spans="1:20" ht="15" customHeight="1" x14ac:dyDescent="0.3">
      <c r="A247" s="64"/>
      <c r="B247" s="87" t="s">
        <v>71</v>
      </c>
      <c r="C247" s="87" t="s">
        <v>72</v>
      </c>
      <c r="D247" s="88">
        <v>2008.9</v>
      </c>
      <c r="E247" s="88">
        <v>2138.75</v>
      </c>
      <c r="F247" s="88">
        <v>704</v>
      </c>
      <c r="G247" s="88">
        <v>1439.5900000000001</v>
      </c>
      <c r="H247" s="88">
        <v>538</v>
      </c>
      <c r="I247" s="88">
        <v>211.25</v>
      </c>
      <c r="K247" s="121" t="s">
        <v>71</v>
      </c>
      <c r="L247" s="121" t="s">
        <v>72</v>
      </c>
      <c r="M247" s="122">
        <v>1519.4</v>
      </c>
      <c r="N247" s="122">
        <v>1848.25</v>
      </c>
      <c r="O247" s="122">
        <v>563.5</v>
      </c>
      <c r="P247" s="122">
        <v>1129.92</v>
      </c>
      <c r="Q247" s="122">
        <v>465</v>
      </c>
      <c r="R247" s="122">
        <v>211.25</v>
      </c>
      <c r="T247" s="38">
        <f t="shared" si="12"/>
        <v>2161.1374999999998</v>
      </c>
    </row>
    <row r="248" spans="1:20" ht="15" customHeight="1" x14ac:dyDescent="0.3">
      <c r="A248" s="65"/>
      <c r="B248" s="87" t="s">
        <v>73</v>
      </c>
      <c r="C248" s="87" t="s">
        <v>74</v>
      </c>
      <c r="D248" s="88">
        <v>305.60000000000002</v>
      </c>
      <c r="E248" s="88">
        <v>282.5</v>
      </c>
      <c r="F248" s="88">
        <v>28</v>
      </c>
      <c r="G248" s="88">
        <v>48.5</v>
      </c>
      <c r="H248" s="88">
        <v>42.5</v>
      </c>
      <c r="I248" s="88">
        <v>0</v>
      </c>
      <c r="K248" s="121" t="s">
        <v>73</v>
      </c>
      <c r="L248" s="121" t="s">
        <v>74</v>
      </c>
      <c r="M248" s="122">
        <v>289.85000000000002</v>
      </c>
      <c r="N248" s="122">
        <v>282.5</v>
      </c>
      <c r="O248" s="122">
        <v>18</v>
      </c>
      <c r="P248" s="122">
        <v>39</v>
      </c>
      <c r="Q248" s="122">
        <v>42.5</v>
      </c>
      <c r="R248" s="122">
        <v>0</v>
      </c>
      <c r="T248" s="38">
        <f t="shared" si="12"/>
        <v>309.65600000000001</v>
      </c>
    </row>
    <row r="249" spans="1:20" ht="15" customHeight="1" x14ac:dyDescent="0.3">
      <c r="A249" s="65"/>
      <c r="B249" s="87" t="s">
        <v>75</v>
      </c>
      <c r="C249" s="87" t="s">
        <v>76</v>
      </c>
      <c r="D249" s="88">
        <v>163.55000000000001</v>
      </c>
      <c r="E249" s="88">
        <v>200.57999999999998</v>
      </c>
      <c r="F249" s="88">
        <v>93.45</v>
      </c>
      <c r="G249" s="88">
        <v>53</v>
      </c>
      <c r="H249" s="88">
        <v>60.5</v>
      </c>
      <c r="I249" s="88">
        <v>26.5</v>
      </c>
      <c r="K249" s="121" t="s">
        <v>75</v>
      </c>
      <c r="L249" s="121" t="s">
        <v>76</v>
      </c>
      <c r="M249" s="122">
        <v>140.05000000000001</v>
      </c>
      <c r="N249" s="122">
        <v>181.57999999999998</v>
      </c>
      <c r="O249" s="122">
        <v>85.539999999999992</v>
      </c>
      <c r="P249" s="122">
        <v>53</v>
      </c>
      <c r="Q249" s="122">
        <v>60.5</v>
      </c>
      <c r="R249" s="122">
        <v>26.5</v>
      </c>
      <c r="T249" s="38">
        <f t="shared" si="12"/>
        <v>203.58579999999998</v>
      </c>
    </row>
    <row r="250" spans="1:20" ht="15" customHeight="1" x14ac:dyDescent="0.3">
      <c r="A250" s="65"/>
      <c r="B250" s="87" t="s">
        <v>77</v>
      </c>
      <c r="C250" s="87" t="s">
        <v>78</v>
      </c>
      <c r="D250" s="88">
        <v>3510.4599999999991</v>
      </c>
      <c r="E250" s="88">
        <v>4806.5199999999995</v>
      </c>
      <c r="F250" s="88">
        <v>2706.01</v>
      </c>
      <c r="G250" s="88">
        <v>1708.9400000000003</v>
      </c>
      <c r="H250" s="88">
        <v>2145.8200000000015</v>
      </c>
      <c r="I250" s="88">
        <v>1601.9299999999998</v>
      </c>
      <c r="K250" s="121" t="s">
        <v>77</v>
      </c>
      <c r="L250" s="121" t="s">
        <v>78</v>
      </c>
      <c r="M250" s="122">
        <v>2151.88</v>
      </c>
      <c r="N250" s="122">
        <v>3912.0600000000004</v>
      </c>
      <c r="O250" s="122">
        <v>2082.4500000000003</v>
      </c>
      <c r="P250" s="122">
        <v>1391.9499999999998</v>
      </c>
      <c r="Q250" s="122">
        <v>1704.5500000000006</v>
      </c>
      <c r="R250" s="122">
        <v>1601.9299999999998</v>
      </c>
      <c r="T250" s="38">
        <f t="shared" si="12"/>
        <v>4855.5851999999995</v>
      </c>
    </row>
    <row r="251" spans="1:20" ht="15" customHeight="1" x14ac:dyDescent="0.3">
      <c r="A251" s="65"/>
      <c r="B251" s="87" t="s">
        <v>79</v>
      </c>
      <c r="C251" s="87" t="s">
        <v>80</v>
      </c>
      <c r="D251" s="88">
        <v>941</v>
      </c>
      <c r="E251" s="88">
        <v>751</v>
      </c>
      <c r="F251" s="88">
        <v>809</v>
      </c>
      <c r="G251" s="88">
        <v>742.37</v>
      </c>
      <c r="H251" s="88">
        <v>1132.31</v>
      </c>
      <c r="I251" s="88">
        <v>573.12</v>
      </c>
      <c r="K251" s="121" t="s">
        <v>79</v>
      </c>
      <c r="L251" s="121" t="s">
        <v>80</v>
      </c>
      <c r="M251" s="122">
        <v>737.25</v>
      </c>
      <c r="N251" s="122">
        <v>556.75</v>
      </c>
      <c r="O251" s="122">
        <v>679.75</v>
      </c>
      <c r="P251" s="122">
        <v>538.37</v>
      </c>
      <c r="Q251" s="122">
        <v>906.56000000000006</v>
      </c>
      <c r="R251" s="122">
        <v>573.12</v>
      </c>
      <c r="T251" s="38">
        <f t="shared" si="12"/>
        <v>1144.6331</v>
      </c>
    </row>
    <row r="252" spans="1:20" ht="15" customHeight="1" x14ac:dyDescent="0.3">
      <c r="A252" s="65"/>
      <c r="B252" s="87" t="s">
        <v>81</v>
      </c>
      <c r="C252" s="87" t="s">
        <v>82</v>
      </c>
      <c r="D252" s="88">
        <v>2670.79</v>
      </c>
      <c r="E252" s="88">
        <v>2884.9300000000003</v>
      </c>
      <c r="F252" s="88">
        <v>3014.95</v>
      </c>
      <c r="G252" s="88">
        <v>2172.15</v>
      </c>
      <c r="H252" s="88">
        <v>1860.25</v>
      </c>
      <c r="I252" s="88">
        <v>1354.25</v>
      </c>
      <c r="K252" s="121" t="s">
        <v>81</v>
      </c>
      <c r="L252" s="121" t="s">
        <v>82</v>
      </c>
      <c r="M252" s="122">
        <v>2405.54</v>
      </c>
      <c r="N252" s="122">
        <v>2300.6800000000003</v>
      </c>
      <c r="O252" s="122">
        <v>2487.6999999999998</v>
      </c>
      <c r="P252" s="122">
        <v>1844.4</v>
      </c>
      <c r="Q252" s="122">
        <v>1518</v>
      </c>
      <c r="R252" s="122">
        <v>1354.25</v>
      </c>
      <c r="T252" s="38">
        <f t="shared" si="12"/>
        <v>3046.0994999999998</v>
      </c>
    </row>
    <row r="253" spans="1:20" ht="15" customHeight="1" x14ac:dyDescent="0.3">
      <c r="A253" s="65"/>
      <c r="B253" s="87" t="s">
        <v>83</v>
      </c>
      <c r="C253" s="87" t="s">
        <v>84</v>
      </c>
      <c r="D253" s="88">
        <v>1906.94</v>
      </c>
      <c r="E253" s="88">
        <v>1565.45</v>
      </c>
      <c r="F253" s="88">
        <v>1414</v>
      </c>
      <c r="G253" s="88">
        <v>1070</v>
      </c>
      <c r="H253" s="88">
        <v>441.75</v>
      </c>
      <c r="I253" s="88">
        <v>564.5</v>
      </c>
      <c r="K253" s="121" t="s">
        <v>83</v>
      </c>
      <c r="L253" s="121" t="s">
        <v>84</v>
      </c>
      <c r="M253" s="122">
        <v>1435.95</v>
      </c>
      <c r="N253" s="122">
        <v>1171.8799999999999</v>
      </c>
      <c r="O253" s="122">
        <v>1194.75</v>
      </c>
      <c r="P253" s="122">
        <v>1040</v>
      </c>
      <c r="Q253" s="122">
        <v>224</v>
      </c>
      <c r="R253" s="122">
        <v>564.5</v>
      </c>
      <c r="T253" s="38">
        <f t="shared" si="12"/>
        <v>1927.0094000000001</v>
      </c>
    </row>
    <row r="254" spans="1:20" ht="15" customHeight="1" x14ac:dyDescent="0.3">
      <c r="A254" s="65"/>
      <c r="B254" s="87" t="s">
        <v>85</v>
      </c>
      <c r="C254" s="87" t="s">
        <v>86</v>
      </c>
      <c r="D254" s="88">
        <v>1738.7599999999998</v>
      </c>
      <c r="E254" s="88">
        <v>1628.41</v>
      </c>
      <c r="F254" s="88">
        <v>607</v>
      </c>
      <c r="G254" s="88">
        <v>1547</v>
      </c>
      <c r="H254" s="88">
        <v>911</v>
      </c>
      <c r="I254" s="88">
        <v>596.45000000000005</v>
      </c>
      <c r="K254" s="121" t="s">
        <v>85</v>
      </c>
      <c r="L254" s="121" t="s">
        <v>86</v>
      </c>
      <c r="M254" s="122">
        <v>1404.44</v>
      </c>
      <c r="N254" s="122">
        <v>1460.16</v>
      </c>
      <c r="O254" s="122">
        <v>402.5</v>
      </c>
      <c r="P254" s="122">
        <v>1155.25</v>
      </c>
      <c r="Q254" s="122">
        <v>705.25</v>
      </c>
      <c r="R254" s="122">
        <v>596.45000000000005</v>
      </c>
      <c r="T254" s="38">
        <f t="shared" si="12"/>
        <v>1757.1475999999998</v>
      </c>
    </row>
    <row r="255" spans="1:20" ht="15" customHeight="1" x14ac:dyDescent="0.3">
      <c r="A255" s="65"/>
      <c r="B255" s="87" t="s">
        <v>87</v>
      </c>
      <c r="C255" s="87" t="s">
        <v>88</v>
      </c>
      <c r="D255" s="88">
        <v>2129.75</v>
      </c>
      <c r="E255" s="88">
        <v>1529.25</v>
      </c>
      <c r="F255" s="88">
        <v>1890.25</v>
      </c>
      <c r="G255" s="88">
        <v>3561.25</v>
      </c>
      <c r="H255" s="88">
        <v>3357</v>
      </c>
      <c r="I255" s="88">
        <v>2235.5</v>
      </c>
      <c r="K255" s="121" t="s">
        <v>87</v>
      </c>
      <c r="L255" s="121" t="s">
        <v>88</v>
      </c>
      <c r="M255" s="122">
        <v>1687.5</v>
      </c>
      <c r="N255" s="122">
        <v>1202.5</v>
      </c>
      <c r="O255" s="122">
        <v>1455.25</v>
      </c>
      <c r="P255" s="122">
        <v>2627.25</v>
      </c>
      <c r="Q255" s="122">
        <v>2617</v>
      </c>
      <c r="R255" s="122">
        <v>2235.5</v>
      </c>
      <c r="T255" s="38">
        <f t="shared" si="12"/>
        <v>3597.8625000000002</v>
      </c>
    </row>
    <row r="256" spans="1:20" ht="15" customHeight="1" x14ac:dyDescent="0.3">
      <c r="A256" s="65"/>
      <c r="B256" s="87" t="s">
        <v>89</v>
      </c>
      <c r="C256" s="87" t="s">
        <v>90</v>
      </c>
      <c r="D256" s="88">
        <v>36</v>
      </c>
      <c r="E256" s="88">
        <v>811.25</v>
      </c>
      <c r="F256" s="88">
        <v>1226.06</v>
      </c>
      <c r="G256" s="88">
        <v>2358.79</v>
      </c>
      <c r="H256" s="88">
        <v>1234</v>
      </c>
      <c r="I256" s="88">
        <v>647</v>
      </c>
      <c r="K256" s="121" t="s">
        <v>89</v>
      </c>
      <c r="L256" s="121" t="s">
        <v>90</v>
      </c>
      <c r="M256" s="122">
        <v>4.5</v>
      </c>
      <c r="N256" s="122">
        <v>572.75</v>
      </c>
      <c r="O256" s="122">
        <v>757.58</v>
      </c>
      <c r="P256" s="122">
        <v>1861.04</v>
      </c>
      <c r="Q256" s="122">
        <v>986.75</v>
      </c>
      <c r="R256" s="122">
        <v>647</v>
      </c>
      <c r="T256" s="38">
        <f t="shared" si="12"/>
        <v>2383.3779</v>
      </c>
    </row>
    <row r="257" spans="1:20" ht="15" customHeight="1" x14ac:dyDescent="0.3">
      <c r="A257" s="65"/>
      <c r="B257" s="87" t="s">
        <v>91</v>
      </c>
      <c r="C257" s="87" t="s">
        <v>92</v>
      </c>
      <c r="D257" s="88">
        <v>3</v>
      </c>
      <c r="E257" s="88">
        <v>0</v>
      </c>
      <c r="F257" s="88">
        <v>0</v>
      </c>
      <c r="G257" s="88">
        <v>0</v>
      </c>
      <c r="H257" s="88">
        <v>0</v>
      </c>
      <c r="I257" s="88">
        <v>0</v>
      </c>
      <c r="K257" s="121" t="s">
        <v>91</v>
      </c>
      <c r="L257" s="121" t="s">
        <v>92</v>
      </c>
      <c r="M257" s="122">
        <v>3</v>
      </c>
      <c r="N257" s="122">
        <v>0</v>
      </c>
      <c r="O257" s="122">
        <v>0</v>
      </c>
      <c r="P257" s="122">
        <v>0</v>
      </c>
      <c r="Q257" s="122">
        <v>0</v>
      </c>
      <c r="R257" s="122">
        <v>0</v>
      </c>
      <c r="T257" s="38">
        <f t="shared" si="12"/>
        <v>4.03</v>
      </c>
    </row>
    <row r="258" spans="1:20" ht="15" customHeight="1" x14ac:dyDescent="0.3">
      <c r="A258" s="65"/>
      <c r="B258" s="123"/>
      <c r="C258" s="123"/>
      <c r="D258" s="124">
        <v>29962.349999999995</v>
      </c>
      <c r="E258" s="124">
        <v>32101.510000000006</v>
      </c>
      <c r="F258" s="124">
        <v>27666.440000000002</v>
      </c>
      <c r="G258" s="124">
        <v>30559.050000000003</v>
      </c>
      <c r="H258" s="124">
        <v>30997.49</v>
      </c>
      <c r="I258" s="124">
        <v>21445.05</v>
      </c>
      <c r="K258" s="121"/>
      <c r="L258" s="125"/>
      <c r="M258" s="126">
        <v>23174.67</v>
      </c>
      <c r="N258" s="126">
        <v>25900.65</v>
      </c>
      <c r="O258" s="126">
        <v>21362.850000000002</v>
      </c>
      <c r="P258" s="126">
        <v>23913.980000000003</v>
      </c>
      <c r="Q258" s="126">
        <v>23819.119999999999</v>
      </c>
      <c r="R258" s="126">
        <v>21445.05</v>
      </c>
      <c r="T258" s="39">
        <f t="shared" si="12"/>
        <v>32423.525100000006</v>
      </c>
    </row>
    <row r="259" spans="1:20" ht="15" customHeight="1" x14ac:dyDescent="0.3"/>
    <row r="260" spans="1:20" ht="15" customHeight="1" x14ac:dyDescent="0.3"/>
    <row r="261" spans="1:20" ht="15" customHeight="1" x14ac:dyDescent="0.3">
      <c r="A261" s="62"/>
      <c r="B261" s="89" t="s">
        <v>59</v>
      </c>
      <c r="C261" s="89" t="s">
        <v>60</v>
      </c>
      <c r="D261" s="89">
        <v>2021</v>
      </c>
      <c r="E261" s="89">
        <v>2022</v>
      </c>
      <c r="F261" s="89">
        <v>2023</v>
      </c>
      <c r="G261" s="89">
        <v>2024</v>
      </c>
      <c r="H261" s="89">
        <v>2025</v>
      </c>
      <c r="I261" s="89">
        <v>2026</v>
      </c>
      <c r="K261" s="192" t="s">
        <v>59</v>
      </c>
      <c r="L261" s="192" t="s">
        <v>60</v>
      </c>
      <c r="M261" s="192">
        <v>2021</v>
      </c>
      <c r="N261" s="192">
        <v>2022</v>
      </c>
      <c r="O261" s="192">
        <v>2023</v>
      </c>
      <c r="P261" s="192">
        <v>2024</v>
      </c>
      <c r="Q261" s="192">
        <v>2025</v>
      </c>
      <c r="R261" s="192">
        <v>2026</v>
      </c>
    </row>
    <row r="262" spans="1:20" ht="15" customHeight="1" x14ac:dyDescent="0.3">
      <c r="A262" s="62"/>
      <c r="B262" s="90" t="s">
        <v>61</v>
      </c>
      <c r="C262" s="90" t="s">
        <v>62</v>
      </c>
      <c r="D262" s="91">
        <v>95</v>
      </c>
      <c r="E262" s="91">
        <v>104</v>
      </c>
      <c r="F262" s="91">
        <v>97</v>
      </c>
      <c r="G262" s="91">
        <v>119</v>
      </c>
      <c r="H262" s="91">
        <v>120</v>
      </c>
      <c r="I262" s="91">
        <v>66</v>
      </c>
      <c r="K262" s="193" t="s">
        <v>61</v>
      </c>
      <c r="L262" s="193" t="s">
        <v>62</v>
      </c>
      <c r="M262" s="194">
        <v>34</v>
      </c>
      <c r="N262" s="194">
        <v>49</v>
      </c>
      <c r="O262" s="194">
        <v>48</v>
      </c>
      <c r="P262" s="194">
        <v>54</v>
      </c>
      <c r="Q262" s="194">
        <v>78</v>
      </c>
      <c r="R262" s="194">
        <v>66</v>
      </c>
      <c r="T262" s="49">
        <f>Data_Newbs!T2</f>
        <v>138.36000000000001</v>
      </c>
    </row>
    <row r="263" spans="1:20" ht="15" customHeight="1" x14ac:dyDescent="0.3">
      <c r="A263" s="279" t="s">
        <v>37</v>
      </c>
      <c r="B263" s="90" t="s">
        <v>63</v>
      </c>
      <c r="C263" s="90" t="s">
        <v>64</v>
      </c>
      <c r="D263" s="91">
        <v>192</v>
      </c>
      <c r="E263" s="91">
        <v>224</v>
      </c>
      <c r="F263" s="91">
        <v>146</v>
      </c>
      <c r="G263" s="91">
        <v>164</v>
      </c>
      <c r="H263" s="91">
        <v>209</v>
      </c>
      <c r="I263" s="91">
        <v>55</v>
      </c>
      <c r="K263" s="193" t="s">
        <v>63</v>
      </c>
      <c r="L263" s="193" t="s">
        <v>64</v>
      </c>
      <c r="M263" s="194">
        <v>52</v>
      </c>
      <c r="N263" s="194">
        <v>78</v>
      </c>
      <c r="O263" s="194">
        <v>32</v>
      </c>
      <c r="P263" s="194">
        <v>60</v>
      </c>
      <c r="Q263" s="194">
        <v>44</v>
      </c>
      <c r="R263" s="194">
        <v>55</v>
      </c>
      <c r="T263" s="49">
        <f>Data_Newbs!T3</f>
        <v>255.52</v>
      </c>
    </row>
    <row r="264" spans="1:20" ht="15" customHeight="1" x14ac:dyDescent="0.3">
      <c r="A264" s="279"/>
      <c r="B264" s="90" t="s">
        <v>65</v>
      </c>
      <c r="C264" s="90" t="s">
        <v>66</v>
      </c>
      <c r="D264" s="91">
        <v>90</v>
      </c>
      <c r="E264" s="91">
        <v>85</v>
      </c>
      <c r="F264" s="91">
        <v>83</v>
      </c>
      <c r="G264" s="91">
        <v>82</v>
      </c>
      <c r="H264" s="91">
        <v>111</v>
      </c>
      <c r="I264" s="91">
        <v>8</v>
      </c>
      <c r="K264" s="193" t="s">
        <v>65</v>
      </c>
      <c r="L264" s="193" t="s">
        <v>66</v>
      </c>
      <c r="M264" s="194">
        <v>10</v>
      </c>
      <c r="N264" s="194">
        <v>12</v>
      </c>
      <c r="O264" s="194">
        <v>23</v>
      </c>
      <c r="P264" s="194">
        <v>26</v>
      </c>
      <c r="Q264" s="194">
        <v>37</v>
      </c>
      <c r="R264" s="194">
        <v>8</v>
      </c>
      <c r="T264" s="49">
        <f>Data_Newbs!T4</f>
        <v>113.11</v>
      </c>
    </row>
    <row r="265" spans="1:20" ht="15" customHeight="1" x14ac:dyDescent="0.3">
      <c r="A265" s="279" t="s">
        <v>38</v>
      </c>
      <c r="B265" s="90" t="s">
        <v>67</v>
      </c>
      <c r="C265" s="90" t="s">
        <v>68</v>
      </c>
      <c r="D265" s="91">
        <v>170</v>
      </c>
      <c r="E265" s="91">
        <v>198</v>
      </c>
      <c r="F265" s="91">
        <v>146</v>
      </c>
      <c r="G265" s="91">
        <v>181</v>
      </c>
      <c r="H265" s="91">
        <v>229</v>
      </c>
      <c r="I265" s="91">
        <v>78</v>
      </c>
      <c r="K265" s="193" t="s">
        <v>67</v>
      </c>
      <c r="L265" s="193" t="s">
        <v>68</v>
      </c>
      <c r="M265" s="194">
        <v>58</v>
      </c>
      <c r="N265" s="194">
        <v>64</v>
      </c>
      <c r="O265" s="194">
        <v>43</v>
      </c>
      <c r="P265" s="194">
        <v>59</v>
      </c>
      <c r="Q265" s="194">
        <v>70</v>
      </c>
      <c r="R265" s="194">
        <v>78</v>
      </c>
      <c r="T265" s="49">
        <f>Data_Newbs!T5</f>
        <v>255.52</v>
      </c>
    </row>
    <row r="266" spans="1:20" ht="15" customHeight="1" x14ac:dyDescent="0.3">
      <c r="A266" s="279"/>
      <c r="B266" s="90" t="s">
        <v>69</v>
      </c>
      <c r="C266" s="90" t="s">
        <v>70</v>
      </c>
      <c r="D266" s="91">
        <v>363</v>
      </c>
      <c r="E266" s="91">
        <v>385</v>
      </c>
      <c r="F266" s="91">
        <v>368</v>
      </c>
      <c r="G266" s="91">
        <v>383</v>
      </c>
      <c r="H266" s="91">
        <v>366</v>
      </c>
      <c r="I266" s="91">
        <v>116</v>
      </c>
      <c r="K266" s="193" t="s">
        <v>69</v>
      </c>
      <c r="L266" s="193" t="s">
        <v>70</v>
      </c>
      <c r="M266" s="194">
        <v>141</v>
      </c>
      <c r="N266" s="194">
        <v>139</v>
      </c>
      <c r="O266" s="194">
        <v>142</v>
      </c>
      <c r="P266" s="194">
        <v>172</v>
      </c>
      <c r="Q266" s="194">
        <v>124</v>
      </c>
      <c r="R266" s="194">
        <v>116</v>
      </c>
      <c r="T266" s="49">
        <f>Data_Newbs!T6</f>
        <v>424.19</v>
      </c>
    </row>
    <row r="267" spans="1:20" ht="15" customHeight="1" x14ac:dyDescent="0.3">
      <c r="A267" s="78"/>
      <c r="B267" s="90" t="s">
        <v>71</v>
      </c>
      <c r="C267" s="90" t="s">
        <v>72</v>
      </c>
      <c r="D267" s="91">
        <v>121</v>
      </c>
      <c r="E267" s="91">
        <v>140</v>
      </c>
      <c r="F267" s="91">
        <v>83</v>
      </c>
      <c r="G267" s="91">
        <v>121</v>
      </c>
      <c r="H267" s="91">
        <v>127</v>
      </c>
      <c r="I267" s="91">
        <v>18</v>
      </c>
      <c r="K267" s="193" t="s">
        <v>71</v>
      </c>
      <c r="L267" s="193" t="s">
        <v>72</v>
      </c>
      <c r="M267" s="194">
        <v>34</v>
      </c>
      <c r="N267" s="194">
        <v>38</v>
      </c>
      <c r="O267" s="194">
        <v>22</v>
      </c>
      <c r="P267" s="194">
        <v>28</v>
      </c>
      <c r="Q267" s="194">
        <v>42</v>
      </c>
      <c r="R267" s="194">
        <v>18</v>
      </c>
      <c r="T267" s="49">
        <f>Data_Newbs!T7</f>
        <v>142.4</v>
      </c>
    </row>
    <row r="268" spans="1:20" ht="15" customHeight="1" x14ac:dyDescent="0.3">
      <c r="A268" s="61"/>
      <c r="B268" s="90" t="s">
        <v>73</v>
      </c>
      <c r="C268" s="90" t="s">
        <v>74</v>
      </c>
      <c r="D268" s="91">
        <v>59</v>
      </c>
      <c r="E268" s="91">
        <v>84</v>
      </c>
      <c r="F268" s="91">
        <v>81</v>
      </c>
      <c r="G268" s="91">
        <v>101</v>
      </c>
      <c r="H268" s="91">
        <v>87</v>
      </c>
      <c r="I268" s="91">
        <v>50</v>
      </c>
      <c r="K268" s="193" t="s">
        <v>73</v>
      </c>
      <c r="L268" s="193" t="s">
        <v>74</v>
      </c>
      <c r="M268" s="194">
        <v>11</v>
      </c>
      <c r="N268" s="194">
        <v>40</v>
      </c>
      <c r="O268" s="194">
        <v>32</v>
      </c>
      <c r="P268" s="194">
        <v>22</v>
      </c>
      <c r="Q268" s="194">
        <v>22</v>
      </c>
      <c r="R268" s="194">
        <v>50</v>
      </c>
      <c r="T268" s="49">
        <f>Data_Newbs!T8</f>
        <v>152.5</v>
      </c>
    </row>
    <row r="269" spans="1:20" ht="15" customHeight="1" x14ac:dyDescent="0.3">
      <c r="A269" s="61"/>
      <c r="B269" s="90" t="s">
        <v>75</v>
      </c>
      <c r="C269" s="90" t="s">
        <v>76</v>
      </c>
      <c r="D269" s="91">
        <v>93</v>
      </c>
      <c r="E269" s="91">
        <v>37</v>
      </c>
      <c r="F269" s="91">
        <v>74</v>
      </c>
      <c r="G269" s="91">
        <v>78</v>
      </c>
      <c r="H269" s="91">
        <v>60</v>
      </c>
      <c r="I269" s="91">
        <v>30</v>
      </c>
      <c r="K269" s="193" t="s">
        <v>75</v>
      </c>
      <c r="L269" s="193" t="s">
        <v>76</v>
      </c>
      <c r="M269" s="194">
        <v>15</v>
      </c>
      <c r="N269" s="194">
        <v>10</v>
      </c>
      <c r="O269" s="194">
        <v>13</v>
      </c>
      <c r="P269" s="194">
        <v>18</v>
      </c>
      <c r="Q269" s="194">
        <v>15</v>
      </c>
      <c r="R269" s="194">
        <v>30</v>
      </c>
      <c r="T269" s="49">
        <f>Data_Newbs!T9</f>
        <v>94.93</v>
      </c>
    </row>
    <row r="270" spans="1:20" ht="15" customHeight="1" x14ac:dyDescent="0.3">
      <c r="A270" s="61"/>
      <c r="B270" s="90" t="s">
        <v>77</v>
      </c>
      <c r="C270" s="90" t="s">
        <v>78</v>
      </c>
      <c r="D270" s="91">
        <v>37</v>
      </c>
      <c r="E270" s="91">
        <v>82</v>
      </c>
      <c r="F270" s="91">
        <v>42</v>
      </c>
      <c r="G270" s="91">
        <v>47</v>
      </c>
      <c r="H270" s="91">
        <v>38</v>
      </c>
      <c r="I270" s="91">
        <v>7</v>
      </c>
      <c r="K270" s="193" t="s">
        <v>77</v>
      </c>
      <c r="L270" s="193" t="s">
        <v>78</v>
      </c>
      <c r="M270" s="194">
        <v>9</v>
      </c>
      <c r="N270" s="194">
        <v>14</v>
      </c>
      <c r="O270" s="194">
        <v>15</v>
      </c>
      <c r="P270" s="194">
        <v>12</v>
      </c>
      <c r="Q270" s="194">
        <v>2</v>
      </c>
      <c r="R270" s="194">
        <v>7</v>
      </c>
      <c r="T270" s="49">
        <f>Data_Newbs!T10</f>
        <v>83.820000000000007</v>
      </c>
    </row>
    <row r="271" spans="1:20" ht="15" customHeight="1" x14ac:dyDescent="0.3">
      <c r="A271" s="61"/>
      <c r="B271" s="90" t="s">
        <v>79</v>
      </c>
      <c r="C271" s="90" t="s">
        <v>80</v>
      </c>
      <c r="D271" s="91">
        <v>55</v>
      </c>
      <c r="E271" s="91">
        <v>40</v>
      </c>
      <c r="F271" s="91">
        <v>38</v>
      </c>
      <c r="G271" s="91">
        <v>37</v>
      </c>
      <c r="H271" s="91">
        <v>39</v>
      </c>
      <c r="I271" s="91">
        <v>3</v>
      </c>
      <c r="K271" s="193" t="s">
        <v>79</v>
      </c>
      <c r="L271" s="193" t="s">
        <v>80</v>
      </c>
      <c r="M271" s="194">
        <v>9</v>
      </c>
      <c r="N271" s="194">
        <v>10</v>
      </c>
      <c r="O271" s="194">
        <v>2</v>
      </c>
      <c r="P271" s="194">
        <v>0</v>
      </c>
      <c r="Q271" s="194">
        <v>11</v>
      </c>
      <c r="R271" s="194">
        <v>3</v>
      </c>
      <c r="T271" s="49">
        <f>Data_Newbs!T11</f>
        <v>56.55</v>
      </c>
    </row>
    <row r="272" spans="1:20" ht="15" customHeight="1" x14ac:dyDescent="0.3">
      <c r="A272" s="61"/>
      <c r="B272" s="90" t="s">
        <v>81</v>
      </c>
      <c r="C272" s="90" t="s">
        <v>82</v>
      </c>
      <c r="D272" s="91">
        <v>76</v>
      </c>
      <c r="E272" s="91">
        <v>60</v>
      </c>
      <c r="F272" s="91">
        <v>66</v>
      </c>
      <c r="G272" s="91">
        <v>49</v>
      </c>
      <c r="H272" s="91">
        <v>78</v>
      </c>
      <c r="I272" s="91">
        <v>12</v>
      </c>
      <c r="K272" s="193" t="s">
        <v>81</v>
      </c>
      <c r="L272" s="193" t="s">
        <v>82</v>
      </c>
      <c r="M272" s="194">
        <v>34</v>
      </c>
      <c r="N272" s="194">
        <v>14</v>
      </c>
      <c r="O272" s="194">
        <v>33</v>
      </c>
      <c r="P272" s="194">
        <v>16</v>
      </c>
      <c r="Q272" s="194">
        <v>22</v>
      </c>
      <c r="R272" s="194">
        <v>12</v>
      </c>
      <c r="T272" s="49">
        <f>Data_Newbs!T12</f>
        <v>88.87</v>
      </c>
    </row>
    <row r="273" spans="1:20" ht="15" customHeight="1" x14ac:dyDescent="0.3">
      <c r="A273" s="61"/>
      <c r="B273" s="90" t="s">
        <v>83</v>
      </c>
      <c r="C273" s="90" t="s">
        <v>84</v>
      </c>
      <c r="D273" s="91">
        <v>83</v>
      </c>
      <c r="E273" s="91">
        <v>115</v>
      </c>
      <c r="F273" s="91">
        <v>75</v>
      </c>
      <c r="G273" s="91">
        <v>74</v>
      </c>
      <c r="H273" s="91">
        <v>53</v>
      </c>
      <c r="I273" s="91">
        <v>14</v>
      </c>
      <c r="K273" s="193" t="s">
        <v>83</v>
      </c>
      <c r="L273" s="193" t="s">
        <v>84</v>
      </c>
      <c r="M273" s="194">
        <v>23</v>
      </c>
      <c r="N273" s="194">
        <v>45</v>
      </c>
      <c r="O273" s="194">
        <v>21</v>
      </c>
      <c r="P273" s="194">
        <v>25</v>
      </c>
      <c r="Q273" s="194">
        <v>13</v>
      </c>
      <c r="R273" s="194">
        <v>14</v>
      </c>
      <c r="T273" s="49">
        <f>Data_Newbs!T13</f>
        <v>117.15</v>
      </c>
    </row>
    <row r="274" spans="1:20" ht="15" customHeight="1" x14ac:dyDescent="0.3">
      <c r="A274" s="61"/>
      <c r="B274" s="90" t="s">
        <v>85</v>
      </c>
      <c r="C274" s="90" t="s">
        <v>86</v>
      </c>
      <c r="D274" s="91">
        <v>103</v>
      </c>
      <c r="E274" s="91">
        <v>99</v>
      </c>
      <c r="F274" s="91">
        <v>108</v>
      </c>
      <c r="G274" s="91">
        <v>86</v>
      </c>
      <c r="H274" s="91">
        <v>54</v>
      </c>
      <c r="I274" s="91">
        <v>22</v>
      </c>
      <c r="K274" s="193" t="s">
        <v>85</v>
      </c>
      <c r="L274" s="193" t="s">
        <v>86</v>
      </c>
      <c r="M274" s="194">
        <v>7</v>
      </c>
      <c r="N274" s="194">
        <v>9</v>
      </c>
      <c r="O274" s="194">
        <v>15</v>
      </c>
      <c r="P274" s="194">
        <v>7</v>
      </c>
      <c r="Q274" s="194">
        <v>19</v>
      </c>
      <c r="R274" s="194">
        <v>22</v>
      </c>
      <c r="T274" s="49">
        <f>Data_Newbs!T14</f>
        <v>110.08</v>
      </c>
    </row>
    <row r="275" spans="1:20" ht="15" customHeight="1" x14ac:dyDescent="0.3">
      <c r="A275" s="61"/>
      <c r="B275" s="90" t="s">
        <v>87</v>
      </c>
      <c r="C275" s="90" t="s">
        <v>88</v>
      </c>
      <c r="D275" s="91">
        <v>76</v>
      </c>
      <c r="E275" s="91">
        <v>86</v>
      </c>
      <c r="F275" s="91">
        <v>53</v>
      </c>
      <c r="G275" s="91">
        <v>77</v>
      </c>
      <c r="H275" s="91">
        <v>84</v>
      </c>
      <c r="I275" s="91">
        <v>17</v>
      </c>
      <c r="K275" s="193" t="s">
        <v>87</v>
      </c>
      <c r="L275" s="193" t="s">
        <v>88</v>
      </c>
      <c r="M275" s="194">
        <v>14</v>
      </c>
      <c r="N275" s="194">
        <v>19</v>
      </c>
      <c r="O275" s="194">
        <v>4</v>
      </c>
      <c r="P275" s="194">
        <v>14</v>
      </c>
      <c r="Q275" s="194">
        <v>12</v>
      </c>
      <c r="R275" s="194">
        <v>17</v>
      </c>
      <c r="T275" s="49">
        <f>Data_Newbs!T15</f>
        <v>92.91</v>
      </c>
    </row>
    <row r="276" spans="1:20" ht="15" customHeight="1" x14ac:dyDescent="0.3">
      <c r="A276" s="61"/>
      <c r="B276" s="90" t="s">
        <v>89</v>
      </c>
      <c r="C276" s="90" t="s">
        <v>90</v>
      </c>
      <c r="D276" s="91">
        <v>29</v>
      </c>
      <c r="E276" s="91">
        <v>16</v>
      </c>
      <c r="F276" s="91">
        <v>31</v>
      </c>
      <c r="G276" s="91">
        <v>32</v>
      </c>
      <c r="H276" s="91">
        <v>21</v>
      </c>
      <c r="I276" s="91">
        <v>18</v>
      </c>
      <c r="K276" s="193" t="s">
        <v>89</v>
      </c>
      <c r="L276" s="193" t="s">
        <v>90</v>
      </c>
      <c r="M276" s="194">
        <v>0</v>
      </c>
      <c r="N276" s="194">
        <v>5</v>
      </c>
      <c r="O276" s="194">
        <v>16</v>
      </c>
      <c r="P276" s="194">
        <v>19</v>
      </c>
      <c r="Q276" s="194">
        <v>9</v>
      </c>
      <c r="R276" s="194">
        <v>18</v>
      </c>
      <c r="T276" s="49">
        <f>Data_Newbs!T16</f>
        <v>60.59</v>
      </c>
    </row>
    <row r="277" spans="1:20" ht="15" customHeight="1" x14ac:dyDescent="0.3">
      <c r="A277" s="61"/>
      <c r="B277" s="90" t="s">
        <v>91</v>
      </c>
      <c r="C277" s="90" t="s">
        <v>92</v>
      </c>
      <c r="D277" s="91">
        <v>25</v>
      </c>
      <c r="E277" s="91">
        <v>32</v>
      </c>
      <c r="F277" s="91">
        <v>19</v>
      </c>
      <c r="G277" s="91">
        <v>11</v>
      </c>
      <c r="H277" s="91">
        <v>17</v>
      </c>
      <c r="I277" s="91">
        <v>2</v>
      </c>
      <c r="K277" s="193" t="s">
        <v>91</v>
      </c>
      <c r="L277" s="193" t="s">
        <v>92</v>
      </c>
      <c r="M277" s="194">
        <v>7</v>
      </c>
      <c r="N277" s="194">
        <v>8</v>
      </c>
      <c r="O277" s="194">
        <v>7</v>
      </c>
      <c r="P277" s="194">
        <v>1</v>
      </c>
      <c r="Q277" s="194">
        <v>1</v>
      </c>
      <c r="R277" s="194">
        <v>2</v>
      </c>
      <c r="T277" s="49">
        <f>Data_Newbs!T17</f>
        <v>33.32</v>
      </c>
    </row>
    <row r="278" spans="1:20" ht="15" customHeight="1" x14ac:dyDescent="0.3">
      <c r="A278" s="61"/>
      <c r="B278" s="92"/>
      <c r="C278" s="92"/>
      <c r="D278" s="93">
        <v>1667</v>
      </c>
      <c r="E278" s="93">
        <v>1787</v>
      </c>
      <c r="F278" s="93">
        <v>1510</v>
      </c>
      <c r="G278" s="93">
        <v>1642</v>
      </c>
      <c r="H278" s="93">
        <v>1693</v>
      </c>
      <c r="I278" s="93">
        <v>516</v>
      </c>
      <c r="K278" s="193"/>
      <c r="L278" s="195"/>
      <c r="M278" s="196">
        <v>458</v>
      </c>
      <c r="N278" s="196">
        <v>554</v>
      </c>
      <c r="O278" s="196">
        <v>468</v>
      </c>
      <c r="P278" s="196">
        <v>533</v>
      </c>
      <c r="Q278" s="196">
        <v>521</v>
      </c>
      <c r="R278" s="196">
        <v>516</v>
      </c>
      <c r="T278" s="49">
        <f>Data_Newbs!T18</f>
        <v>1960.4</v>
      </c>
    </row>
    <row r="279" spans="1:20" ht="15" customHeight="1" x14ac:dyDescent="0.3"/>
    <row r="280" spans="1:20" ht="15" customHeight="1" x14ac:dyDescent="0.3"/>
    <row r="281" spans="1:20" ht="15" customHeight="1" x14ac:dyDescent="0.3"/>
    <row r="282" spans="1:20" ht="15" customHeight="1" x14ac:dyDescent="0.3"/>
    <row r="283" spans="1:20" ht="15" customHeight="1" x14ac:dyDescent="0.3"/>
    <row r="284" spans="1:20" ht="15" customHeight="1" x14ac:dyDescent="0.3"/>
    <row r="285" spans="1:20" ht="15" customHeight="1" x14ac:dyDescent="0.3"/>
    <row r="286" spans="1:20" ht="15" customHeight="1" x14ac:dyDescent="0.3"/>
    <row r="287" spans="1:20" ht="15" customHeight="1" x14ac:dyDescent="0.3"/>
    <row r="288" spans="1:20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  <row r="348" ht="15" customHeight="1" x14ac:dyDescent="0.3"/>
    <row r="349" ht="15" customHeight="1" x14ac:dyDescent="0.3"/>
    <row r="350" ht="15" customHeight="1" x14ac:dyDescent="0.3"/>
    <row r="351" ht="15" customHeight="1" x14ac:dyDescent="0.3"/>
    <row r="352" ht="15" customHeight="1" x14ac:dyDescent="0.3"/>
    <row r="353" ht="15" customHeight="1" x14ac:dyDescent="0.3"/>
    <row r="354" ht="15" customHeight="1" x14ac:dyDescent="0.3"/>
    <row r="355" ht="15" customHeight="1" x14ac:dyDescent="0.3"/>
    <row r="356" ht="15" customHeight="1" x14ac:dyDescent="0.3"/>
    <row r="357" ht="15" customHeight="1" x14ac:dyDescent="0.3"/>
    <row r="358" ht="15" customHeight="1" x14ac:dyDescent="0.3"/>
    <row r="359" ht="15" customHeight="1" x14ac:dyDescent="0.3"/>
    <row r="360" ht="15" customHeight="1" x14ac:dyDescent="0.3"/>
    <row r="361" ht="15" customHeight="1" x14ac:dyDescent="0.3"/>
    <row r="362" ht="15" customHeight="1" x14ac:dyDescent="0.3"/>
    <row r="363" ht="15" customHeight="1" x14ac:dyDescent="0.3"/>
    <row r="364" ht="15" customHeight="1" x14ac:dyDescent="0.3"/>
    <row r="365" ht="15" customHeight="1" x14ac:dyDescent="0.3"/>
    <row r="366" ht="15" customHeight="1" x14ac:dyDescent="0.3"/>
    <row r="367" ht="15" customHeight="1" x14ac:dyDescent="0.3"/>
    <row r="368" ht="15" customHeight="1" x14ac:dyDescent="0.3"/>
    <row r="369" ht="15" customHeight="1" x14ac:dyDescent="0.3"/>
    <row r="370" ht="15" customHeight="1" x14ac:dyDescent="0.3"/>
    <row r="371" ht="15" customHeight="1" x14ac:dyDescent="0.3"/>
    <row r="372" ht="15" customHeight="1" x14ac:dyDescent="0.3"/>
    <row r="373" ht="15" customHeight="1" x14ac:dyDescent="0.3"/>
    <row r="374" ht="15" customHeight="1" x14ac:dyDescent="0.3"/>
    <row r="375" ht="15" customHeight="1" x14ac:dyDescent="0.3"/>
    <row r="376" ht="15" customHeight="1" x14ac:dyDescent="0.3"/>
    <row r="377" ht="15" customHeight="1" x14ac:dyDescent="0.3"/>
    <row r="378" ht="15" customHeight="1" x14ac:dyDescent="0.3"/>
    <row r="379" ht="15" customHeight="1" x14ac:dyDescent="0.3"/>
    <row r="380" ht="15" customHeight="1" x14ac:dyDescent="0.3"/>
    <row r="381" ht="15" customHeight="1" x14ac:dyDescent="0.3"/>
    <row r="382" ht="15" customHeight="1" x14ac:dyDescent="0.3"/>
    <row r="383" ht="15" customHeight="1" x14ac:dyDescent="0.3"/>
    <row r="384" ht="15" customHeight="1" x14ac:dyDescent="0.3"/>
    <row r="385" ht="15" customHeight="1" x14ac:dyDescent="0.3"/>
    <row r="386" ht="15" customHeight="1" x14ac:dyDescent="0.3"/>
    <row r="387" ht="15" customHeight="1" x14ac:dyDescent="0.3"/>
    <row r="388" ht="15" customHeight="1" x14ac:dyDescent="0.3"/>
    <row r="389" ht="15" customHeight="1" x14ac:dyDescent="0.3"/>
    <row r="390" ht="15" customHeight="1" x14ac:dyDescent="0.3"/>
    <row r="391" ht="15" customHeight="1" x14ac:dyDescent="0.3"/>
    <row r="392" ht="15" customHeight="1" x14ac:dyDescent="0.3"/>
    <row r="393" ht="15" customHeight="1" x14ac:dyDescent="0.3"/>
    <row r="394" ht="15" customHeight="1" x14ac:dyDescent="0.3"/>
    <row r="395" ht="15" customHeight="1" x14ac:dyDescent="0.3"/>
    <row r="396" ht="15" customHeight="1" x14ac:dyDescent="0.3"/>
    <row r="397" ht="15" customHeight="1" x14ac:dyDescent="0.3"/>
    <row r="398" ht="15" customHeight="1" x14ac:dyDescent="0.3"/>
    <row r="399" ht="15" customHeight="1" x14ac:dyDescent="0.3"/>
    <row r="400" ht="15" customHeight="1" x14ac:dyDescent="0.3"/>
    <row r="401" ht="15" customHeight="1" x14ac:dyDescent="0.3"/>
    <row r="402" ht="15" customHeight="1" x14ac:dyDescent="0.3"/>
    <row r="403" ht="15" customHeight="1" x14ac:dyDescent="0.3"/>
    <row r="404" ht="15" customHeight="1" x14ac:dyDescent="0.3"/>
    <row r="405" ht="15" customHeight="1" x14ac:dyDescent="0.3"/>
    <row r="406" ht="15" customHeight="1" x14ac:dyDescent="0.3"/>
    <row r="407" ht="15" customHeight="1" x14ac:dyDescent="0.3"/>
    <row r="408" ht="15" customHeight="1" x14ac:dyDescent="0.3"/>
    <row r="409" ht="15" customHeight="1" x14ac:dyDescent="0.3"/>
    <row r="410" ht="15" customHeight="1" x14ac:dyDescent="0.3"/>
    <row r="411" ht="15" customHeight="1" x14ac:dyDescent="0.3"/>
    <row r="412" ht="15" customHeight="1" x14ac:dyDescent="0.3"/>
    <row r="413" ht="15" customHeight="1" x14ac:dyDescent="0.3"/>
    <row r="414" ht="15" customHeight="1" x14ac:dyDescent="0.3"/>
    <row r="415" ht="15" customHeight="1" x14ac:dyDescent="0.3"/>
    <row r="416" ht="15" customHeight="1" x14ac:dyDescent="0.3"/>
    <row r="417" ht="15" customHeight="1" x14ac:dyDescent="0.3"/>
    <row r="418" ht="15" customHeight="1" x14ac:dyDescent="0.3"/>
    <row r="419" ht="15" customHeight="1" x14ac:dyDescent="0.3"/>
    <row r="420" ht="15" customHeight="1" x14ac:dyDescent="0.3"/>
    <row r="421" ht="15" customHeight="1" x14ac:dyDescent="0.3"/>
    <row r="422" ht="15" customHeight="1" x14ac:dyDescent="0.3"/>
    <row r="423" ht="15" customHeight="1" x14ac:dyDescent="0.3"/>
    <row r="424" ht="15" customHeight="1" x14ac:dyDescent="0.3"/>
    <row r="425" ht="15" customHeight="1" x14ac:dyDescent="0.3"/>
    <row r="426" ht="15" customHeight="1" x14ac:dyDescent="0.3"/>
    <row r="427" ht="15" customHeight="1" x14ac:dyDescent="0.3"/>
    <row r="428" ht="15" customHeight="1" x14ac:dyDescent="0.3"/>
    <row r="429" ht="15" customHeight="1" x14ac:dyDescent="0.3"/>
    <row r="430" ht="15" customHeight="1" x14ac:dyDescent="0.3"/>
    <row r="431" ht="15" customHeight="1" x14ac:dyDescent="0.3"/>
    <row r="432" ht="15" customHeight="1" x14ac:dyDescent="0.3"/>
    <row r="433" ht="15" customHeight="1" x14ac:dyDescent="0.3"/>
    <row r="434" ht="15" customHeight="1" x14ac:dyDescent="0.3"/>
    <row r="435" ht="15" customHeight="1" x14ac:dyDescent="0.3"/>
    <row r="436" ht="15" customHeight="1" x14ac:dyDescent="0.3"/>
    <row r="437" ht="15" customHeight="1" x14ac:dyDescent="0.3"/>
    <row r="438" ht="15" customHeight="1" x14ac:dyDescent="0.3"/>
    <row r="439" ht="15" customHeight="1" x14ac:dyDescent="0.3"/>
    <row r="440" ht="15" customHeight="1" x14ac:dyDescent="0.3"/>
    <row r="441" ht="15" customHeight="1" x14ac:dyDescent="0.3"/>
    <row r="442" ht="15" customHeight="1" x14ac:dyDescent="0.3"/>
    <row r="443" ht="15" customHeight="1" x14ac:dyDescent="0.3"/>
    <row r="444" ht="15" customHeight="1" x14ac:dyDescent="0.3"/>
    <row r="445" ht="15" customHeight="1" x14ac:dyDescent="0.3"/>
    <row r="446" ht="15" customHeight="1" x14ac:dyDescent="0.3"/>
    <row r="447" ht="15" customHeight="1" x14ac:dyDescent="0.3"/>
    <row r="448" ht="15" customHeight="1" x14ac:dyDescent="0.3"/>
    <row r="449" ht="15" customHeight="1" x14ac:dyDescent="0.3"/>
    <row r="450" ht="15" customHeight="1" x14ac:dyDescent="0.3"/>
    <row r="451" ht="15" customHeight="1" x14ac:dyDescent="0.3"/>
    <row r="452" ht="15" customHeight="1" x14ac:dyDescent="0.3"/>
    <row r="453" ht="15" customHeight="1" x14ac:dyDescent="0.3"/>
    <row r="454" ht="15" customHeight="1" x14ac:dyDescent="0.3"/>
    <row r="455" ht="15" customHeight="1" x14ac:dyDescent="0.3"/>
    <row r="456" ht="15" customHeight="1" x14ac:dyDescent="0.3"/>
    <row r="457" ht="15" customHeight="1" x14ac:dyDescent="0.3"/>
    <row r="458" ht="15" customHeight="1" x14ac:dyDescent="0.3"/>
    <row r="459" ht="15" customHeight="1" x14ac:dyDescent="0.3"/>
    <row r="460" ht="15" customHeight="1" x14ac:dyDescent="0.3"/>
    <row r="461" ht="15" customHeight="1" x14ac:dyDescent="0.3"/>
    <row r="462" ht="15" customHeight="1" x14ac:dyDescent="0.3"/>
    <row r="463" ht="15" customHeight="1" x14ac:dyDescent="0.3"/>
    <row r="464" ht="15" customHeight="1" x14ac:dyDescent="0.3"/>
    <row r="465" ht="15" customHeight="1" x14ac:dyDescent="0.3"/>
    <row r="466" ht="15" customHeight="1" x14ac:dyDescent="0.3"/>
    <row r="467" ht="15" customHeight="1" x14ac:dyDescent="0.3"/>
    <row r="468" ht="15" customHeight="1" x14ac:dyDescent="0.3"/>
    <row r="469" ht="15" customHeight="1" x14ac:dyDescent="0.3"/>
    <row r="470" ht="15" customHeight="1" x14ac:dyDescent="0.3"/>
    <row r="471" ht="15" customHeight="1" x14ac:dyDescent="0.3"/>
    <row r="472" ht="15" customHeight="1" x14ac:dyDescent="0.3"/>
    <row r="473" ht="15" customHeight="1" x14ac:dyDescent="0.3"/>
    <row r="474" ht="15" customHeight="1" x14ac:dyDescent="0.3"/>
    <row r="475" ht="15" customHeight="1" x14ac:dyDescent="0.3"/>
    <row r="476" ht="15" customHeight="1" x14ac:dyDescent="0.3"/>
    <row r="477" ht="15" customHeight="1" x14ac:dyDescent="0.3"/>
    <row r="478" ht="15" customHeight="1" x14ac:dyDescent="0.3"/>
    <row r="479" ht="15" customHeight="1" x14ac:dyDescent="0.3"/>
    <row r="480" ht="15" customHeight="1" x14ac:dyDescent="0.3"/>
    <row r="481" ht="15" customHeight="1" x14ac:dyDescent="0.3"/>
    <row r="482" ht="15" customHeight="1" x14ac:dyDescent="0.3"/>
    <row r="483" ht="15" customHeight="1" x14ac:dyDescent="0.3"/>
    <row r="484" ht="15" customHeight="1" x14ac:dyDescent="0.3"/>
    <row r="485" ht="15" customHeight="1" x14ac:dyDescent="0.3"/>
    <row r="486" ht="15" customHeight="1" x14ac:dyDescent="0.3"/>
    <row r="487" ht="15" customHeight="1" x14ac:dyDescent="0.3"/>
    <row r="488" ht="15" customHeight="1" x14ac:dyDescent="0.3"/>
    <row r="489" ht="15" customHeight="1" x14ac:dyDescent="0.3"/>
    <row r="490" ht="15" customHeight="1" x14ac:dyDescent="0.3"/>
    <row r="491" ht="15" customHeight="1" x14ac:dyDescent="0.3"/>
    <row r="492" ht="15" customHeight="1" x14ac:dyDescent="0.3"/>
    <row r="493" ht="15" customHeight="1" x14ac:dyDescent="0.3"/>
    <row r="494" ht="15" customHeight="1" x14ac:dyDescent="0.3"/>
    <row r="495" ht="15" customHeight="1" x14ac:dyDescent="0.3"/>
    <row r="496" ht="15" customHeight="1" x14ac:dyDescent="0.3"/>
    <row r="497" ht="15" customHeight="1" x14ac:dyDescent="0.3"/>
    <row r="498" ht="15" customHeight="1" x14ac:dyDescent="0.3"/>
    <row r="499" ht="15" customHeight="1" x14ac:dyDescent="0.3"/>
    <row r="500" ht="15" customHeight="1" x14ac:dyDescent="0.3"/>
    <row r="501" ht="15" customHeight="1" x14ac:dyDescent="0.3"/>
    <row r="502" ht="15" customHeight="1" x14ac:dyDescent="0.3"/>
    <row r="503" ht="15" customHeight="1" x14ac:dyDescent="0.3"/>
    <row r="504" ht="15" customHeight="1" x14ac:dyDescent="0.3"/>
    <row r="505" ht="15" customHeight="1" x14ac:dyDescent="0.3"/>
    <row r="506" ht="15" customHeight="1" x14ac:dyDescent="0.3"/>
    <row r="507" ht="15" customHeight="1" x14ac:dyDescent="0.3"/>
    <row r="508" ht="15" customHeight="1" x14ac:dyDescent="0.3"/>
    <row r="509" ht="15" customHeight="1" x14ac:dyDescent="0.3"/>
    <row r="510" ht="15" customHeight="1" x14ac:dyDescent="0.3"/>
    <row r="511" ht="15" customHeight="1" x14ac:dyDescent="0.3"/>
    <row r="512" ht="15" customHeight="1" x14ac:dyDescent="0.3"/>
    <row r="513" ht="15" customHeight="1" x14ac:dyDescent="0.3"/>
    <row r="514" ht="15" customHeight="1" x14ac:dyDescent="0.3"/>
    <row r="515" ht="15" customHeight="1" x14ac:dyDescent="0.3"/>
    <row r="516" ht="15" customHeight="1" x14ac:dyDescent="0.3"/>
    <row r="517" ht="15" customHeight="1" x14ac:dyDescent="0.3"/>
    <row r="518" ht="15" customHeight="1" x14ac:dyDescent="0.3"/>
    <row r="519" ht="15" customHeight="1" x14ac:dyDescent="0.3"/>
    <row r="520" ht="15" customHeight="1" x14ac:dyDescent="0.3"/>
    <row r="521" ht="15" customHeight="1" x14ac:dyDescent="0.3"/>
    <row r="522" ht="15" customHeight="1" x14ac:dyDescent="0.3"/>
    <row r="523" ht="15" customHeight="1" x14ac:dyDescent="0.3"/>
    <row r="524" ht="15" customHeight="1" x14ac:dyDescent="0.3"/>
    <row r="525" ht="15" customHeight="1" x14ac:dyDescent="0.3"/>
    <row r="526" ht="15" customHeight="1" x14ac:dyDescent="0.3"/>
    <row r="527" ht="15" customHeight="1" x14ac:dyDescent="0.3"/>
    <row r="528" ht="15" customHeight="1" x14ac:dyDescent="0.3"/>
    <row r="529" ht="15" customHeight="1" x14ac:dyDescent="0.3"/>
    <row r="530" ht="15" customHeight="1" x14ac:dyDescent="0.3"/>
    <row r="531" ht="15" customHeight="1" x14ac:dyDescent="0.3"/>
    <row r="532" ht="15" customHeight="1" x14ac:dyDescent="0.3"/>
    <row r="533" ht="15" customHeight="1" x14ac:dyDescent="0.3"/>
    <row r="534" ht="15" customHeight="1" x14ac:dyDescent="0.3"/>
    <row r="535" ht="15" customHeight="1" x14ac:dyDescent="0.3"/>
    <row r="536" ht="15" customHeight="1" x14ac:dyDescent="0.3"/>
    <row r="537" ht="15" customHeight="1" x14ac:dyDescent="0.3"/>
    <row r="538" ht="15" customHeight="1" x14ac:dyDescent="0.3"/>
    <row r="539" ht="15" customHeight="1" x14ac:dyDescent="0.3"/>
    <row r="540" ht="15" customHeight="1" x14ac:dyDescent="0.3"/>
    <row r="541" ht="15" customHeight="1" x14ac:dyDescent="0.3"/>
    <row r="542" ht="15" customHeight="1" x14ac:dyDescent="0.3"/>
    <row r="543" ht="15" customHeight="1" x14ac:dyDescent="0.3"/>
    <row r="544" ht="15" customHeight="1" x14ac:dyDescent="0.3"/>
    <row r="545" ht="15" customHeight="1" x14ac:dyDescent="0.3"/>
    <row r="546" ht="15" customHeight="1" x14ac:dyDescent="0.3"/>
    <row r="547" ht="15" customHeight="1" x14ac:dyDescent="0.3"/>
    <row r="548" ht="15" customHeight="1" x14ac:dyDescent="0.3"/>
    <row r="549" ht="15" customHeight="1" x14ac:dyDescent="0.3"/>
    <row r="550" ht="15" customHeight="1" x14ac:dyDescent="0.3"/>
    <row r="551" ht="15" customHeight="1" x14ac:dyDescent="0.3"/>
    <row r="552" ht="15" customHeight="1" x14ac:dyDescent="0.3"/>
    <row r="553" ht="15" customHeight="1" x14ac:dyDescent="0.3"/>
    <row r="554" ht="15" customHeight="1" x14ac:dyDescent="0.3"/>
    <row r="555" ht="15" customHeight="1" x14ac:dyDescent="0.3"/>
    <row r="556" ht="15" customHeight="1" x14ac:dyDescent="0.3"/>
    <row r="557" ht="15" customHeight="1" x14ac:dyDescent="0.3"/>
    <row r="558" ht="15" customHeight="1" x14ac:dyDescent="0.3"/>
    <row r="559" ht="15" customHeight="1" x14ac:dyDescent="0.3"/>
    <row r="560" ht="15" customHeight="1" x14ac:dyDescent="0.3"/>
    <row r="561" ht="15" customHeight="1" x14ac:dyDescent="0.3"/>
    <row r="562" ht="15" customHeight="1" x14ac:dyDescent="0.3"/>
    <row r="563" ht="15" customHeight="1" x14ac:dyDescent="0.3"/>
    <row r="564" ht="15" customHeight="1" x14ac:dyDescent="0.3"/>
    <row r="565" ht="15" customHeight="1" x14ac:dyDescent="0.3"/>
    <row r="566" ht="15" customHeight="1" x14ac:dyDescent="0.3"/>
    <row r="567" ht="15" customHeight="1" x14ac:dyDescent="0.3"/>
    <row r="568" ht="15" customHeight="1" x14ac:dyDescent="0.3"/>
    <row r="569" ht="15" customHeight="1" x14ac:dyDescent="0.3"/>
    <row r="570" ht="15" customHeight="1" x14ac:dyDescent="0.3"/>
    <row r="571" ht="15" customHeight="1" x14ac:dyDescent="0.3"/>
    <row r="572" ht="15" customHeight="1" x14ac:dyDescent="0.3"/>
    <row r="573" ht="15" customHeight="1" x14ac:dyDescent="0.3"/>
    <row r="574" ht="15" customHeight="1" x14ac:dyDescent="0.3"/>
    <row r="575" ht="15" customHeight="1" x14ac:dyDescent="0.3"/>
    <row r="576" ht="15" customHeight="1" x14ac:dyDescent="0.3"/>
    <row r="577" ht="15" customHeight="1" x14ac:dyDescent="0.3"/>
    <row r="578" ht="15" customHeight="1" x14ac:dyDescent="0.3"/>
    <row r="579" ht="15" customHeight="1" x14ac:dyDescent="0.3"/>
    <row r="580" ht="15" customHeight="1" x14ac:dyDescent="0.3"/>
    <row r="581" ht="15" customHeight="1" x14ac:dyDescent="0.3"/>
    <row r="582" ht="15" customHeight="1" x14ac:dyDescent="0.3"/>
    <row r="583" ht="15" customHeight="1" x14ac:dyDescent="0.3"/>
    <row r="584" ht="15" customHeight="1" x14ac:dyDescent="0.3"/>
    <row r="585" ht="15" customHeight="1" x14ac:dyDescent="0.3"/>
    <row r="586" ht="15" customHeight="1" x14ac:dyDescent="0.3"/>
    <row r="587" ht="15" customHeight="1" x14ac:dyDescent="0.3"/>
    <row r="588" ht="15" customHeight="1" x14ac:dyDescent="0.3"/>
    <row r="589" ht="15" customHeight="1" x14ac:dyDescent="0.3"/>
    <row r="590" ht="15" customHeight="1" x14ac:dyDescent="0.3"/>
    <row r="591" ht="15" customHeight="1" x14ac:dyDescent="0.3"/>
    <row r="592" ht="15" customHeight="1" x14ac:dyDescent="0.3"/>
    <row r="593" ht="15" customHeight="1" x14ac:dyDescent="0.3"/>
    <row r="594" ht="15" customHeight="1" x14ac:dyDescent="0.3"/>
    <row r="595" ht="15" customHeight="1" x14ac:dyDescent="0.3"/>
    <row r="596" ht="15" customHeight="1" x14ac:dyDescent="0.3"/>
    <row r="597" ht="15" customHeight="1" x14ac:dyDescent="0.3"/>
    <row r="598" ht="15" customHeight="1" x14ac:dyDescent="0.3"/>
    <row r="599" ht="15" customHeight="1" x14ac:dyDescent="0.3"/>
    <row r="600" ht="15" customHeight="1" x14ac:dyDescent="0.3"/>
    <row r="601" ht="15" customHeight="1" x14ac:dyDescent="0.3"/>
    <row r="602" ht="15" customHeight="1" x14ac:dyDescent="0.3"/>
    <row r="603" ht="15" customHeight="1" x14ac:dyDescent="0.3"/>
    <row r="604" ht="15" customHeight="1" x14ac:dyDescent="0.3"/>
    <row r="605" ht="15" customHeight="1" x14ac:dyDescent="0.3"/>
    <row r="606" ht="15" customHeight="1" x14ac:dyDescent="0.3"/>
    <row r="607" ht="15" customHeight="1" x14ac:dyDescent="0.3"/>
    <row r="608" ht="15" customHeight="1" x14ac:dyDescent="0.3"/>
    <row r="609" ht="15" customHeight="1" x14ac:dyDescent="0.3"/>
    <row r="610" ht="15" customHeight="1" x14ac:dyDescent="0.3"/>
    <row r="611" ht="15" customHeight="1" x14ac:dyDescent="0.3"/>
    <row r="612" ht="15" customHeight="1" x14ac:dyDescent="0.3"/>
    <row r="613" ht="15" customHeight="1" x14ac:dyDescent="0.3"/>
    <row r="614" ht="15" customHeight="1" x14ac:dyDescent="0.3"/>
    <row r="615" ht="15" customHeight="1" x14ac:dyDescent="0.3"/>
    <row r="616" ht="15" customHeight="1" x14ac:dyDescent="0.3"/>
    <row r="617" ht="15" customHeight="1" x14ac:dyDescent="0.3"/>
    <row r="618" ht="15" customHeight="1" x14ac:dyDescent="0.3"/>
    <row r="619" ht="15" customHeight="1" x14ac:dyDescent="0.3"/>
    <row r="620" ht="15" customHeight="1" x14ac:dyDescent="0.3"/>
    <row r="621" ht="15" customHeight="1" x14ac:dyDescent="0.3"/>
    <row r="622" ht="15" customHeight="1" x14ac:dyDescent="0.3"/>
    <row r="623" ht="15" customHeight="1" x14ac:dyDescent="0.3"/>
    <row r="624" ht="15" customHeight="1" x14ac:dyDescent="0.3"/>
    <row r="625" ht="15" customHeight="1" x14ac:dyDescent="0.3"/>
    <row r="626" ht="15" customHeight="1" x14ac:dyDescent="0.3"/>
    <row r="627" ht="15" customHeight="1" x14ac:dyDescent="0.3"/>
    <row r="628" ht="15" customHeight="1" x14ac:dyDescent="0.3"/>
    <row r="629" ht="15" customHeight="1" x14ac:dyDescent="0.3"/>
    <row r="630" ht="15" customHeight="1" x14ac:dyDescent="0.3"/>
    <row r="631" ht="15" customHeight="1" x14ac:dyDescent="0.3"/>
    <row r="632" ht="15" customHeight="1" x14ac:dyDescent="0.3"/>
    <row r="633" ht="15" customHeight="1" x14ac:dyDescent="0.3"/>
    <row r="634" ht="15" customHeight="1" x14ac:dyDescent="0.3"/>
    <row r="635" ht="15" customHeight="1" x14ac:dyDescent="0.3"/>
    <row r="636" ht="15" customHeight="1" x14ac:dyDescent="0.3"/>
    <row r="637" ht="15" customHeight="1" x14ac:dyDescent="0.3"/>
    <row r="638" ht="15" customHeight="1" x14ac:dyDescent="0.3"/>
    <row r="639" ht="15" customHeight="1" x14ac:dyDescent="0.3"/>
    <row r="640" ht="15" customHeight="1" x14ac:dyDescent="0.3"/>
    <row r="641" ht="15" customHeight="1" x14ac:dyDescent="0.3"/>
    <row r="642" ht="15" customHeight="1" x14ac:dyDescent="0.3"/>
    <row r="643" ht="15" customHeight="1" x14ac:dyDescent="0.3"/>
    <row r="644" ht="15" customHeight="1" x14ac:dyDescent="0.3"/>
    <row r="645" ht="15" customHeight="1" x14ac:dyDescent="0.3"/>
    <row r="646" ht="15" customHeight="1" x14ac:dyDescent="0.3"/>
    <row r="647" ht="15" customHeight="1" x14ac:dyDescent="0.3"/>
    <row r="648" ht="15" customHeight="1" x14ac:dyDescent="0.3"/>
    <row r="649" ht="15" customHeight="1" x14ac:dyDescent="0.3"/>
    <row r="650" ht="15" customHeight="1" x14ac:dyDescent="0.3"/>
    <row r="651" ht="15" customHeight="1" x14ac:dyDescent="0.3"/>
    <row r="652" ht="15" customHeight="1" x14ac:dyDescent="0.3"/>
    <row r="653" ht="15" customHeight="1" x14ac:dyDescent="0.3"/>
    <row r="654" ht="15" customHeight="1" x14ac:dyDescent="0.3"/>
    <row r="655" ht="15" customHeight="1" x14ac:dyDescent="0.3"/>
    <row r="656" ht="15" customHeight="1" x14ac:dyDescent="0.3"/>
    <row r="657" ht="15" customHeight="1" x14ac:dyDescent="0.3"/>
    <row r="658" ht="15" customHeight="1" x14ac:dyDescent="0.3"/>
    <row r="659" ht="15" customHeight="1" x14ac:dyDescent="0.3"/>
    <row r="660" ht="15" customHeight="1" x14ac:dyDescent="0.3"/>
    <row r="661" ht="15" customHeight="1" x14ac:dyDescent="0.3"/>
    <row r="662" ht="15" customHeight="1" x14ac:dyDescent="0.3"/>
    <row r="663" ht="15" customHeight="1" x14ac:dyDescent="0.3"/>
    <row r="664" ht="15" customHeight="1" x14ac:dyDescent="0.3"/>
    <row r="665" ht="15" customHeight="1" x14ac:dyDescent="0.3"/>
    <row r="666" ht="15" customHeight="1" x14ac:dyDescent="0.3"/>
    <row r="667" ht="15" customHeight="1" x14ac:dyDescent="0.3"/>
    <row r="668" ht="15" customHeight="1" x14ac:dyDescent="0.3"/>
    <row r="669" ht="15" customHeight="1" x14ac:dyDescent="0.3"/>
    <row r="670" ht="15" customHeight="1" x14ac:dyDescent="0.3"/>
    <row r="671" ht="15" customHeight="1" x14ac:dyDescent="0.3"/>
    <row r="672" ht="15" customHeight="1" x14ac:dyDescent="0.3"/>
    <row r="673" ht="15" customHeight="1" x14ac:dyDescent="0.3"/>
    <row r="674" ht="15" customHeight="1" x14ac:dyDescent="0.3"/>
    <row r="675" ht="15" customHeight="1" x14ac:dyDescent="0.3"/>
    <row r="676" ht="15" customHeight="1" x14ac:dyDescent="0.3"/>
    <row r="677" ht="15" customHeight="1" x14ac:dyDescent="0.3"/>
    <row r="678" ht="15" customHeight="1" x14ac:dyDescent="0.3"/>
    <row r="679" ht="15" customHeight="1" x14ac:dyDescent="0.3"/>
    <row r="680" ht="15" customHeight="1" x14ac:dyDescent="0.3"/>
    <row r="681" ht="15" customHeight="1" x14ac:dyDescent="0.3"/>
    <row r="682" ht="15" customHeight="1" x14ac:dyDescent="0.3"/>
    <row r="683" ht="15" customHeight="1" x14ac:dyDescent="0.3"/>
    <row r="684" ht="15" customHeight="1" x14ac:dyDescent="0.3"/>
    <row r="685" ht="15" customHeight="1" x14ac:dyDescent="0.3"/>
    <row r="686" ht="15" customHeight="1" x14ac:dyDescent="0.3"/>
    <row r="687" ht="15" customHeight="1" x14ac:dyDescent="0.3"/>
    <row r="688" ht="15" customHeight="1" x14ac:dyDescent="0.3"/>
    <row r="689" ht="15" customHeight="1" x14ac:dyDescent="0.3"/>
    <row r="690" ht="15" customHeight="1" x14ac:dyDescent="0.3"/>
    <row r="691" ht="15" customHeight="1" x14ac:dyDescent="0.3"/>
    <row r="692" ht="15" customHeight="1" x14ac:dyDescent="0.3"/>
    <row r="693" ht="15" customHeight="1" x14ac:dyDescent="0.3"/>
    <row r="694" ht="15" customHeight="1" x14ac:dyDescent="0.3"/>
    <row r="695" ht="15" customHeight="1" x14ac:dyDescent="0.3"/>
    <row r="696" ht="15" customHeight="1" x14ac:dyDescent="0.3"/>
    <row r="697" ht="15" customHeight="1" x14ac:dyDescent="0.3"/>
    <row r="698" ht="15" customHeight="1" x14ac:dyDescent="0.3"/>
    <row r="699" ht="15" customHeight="1" x14ac:dyDescent="0.3"/>
    <row r="700" ht="15" customHeight="1" x14ac:dyDescent="0.3"/>
    <row r="701" ht="15" customHeight="1" x14ac:dyDescent="0.3"/>
    <row r="702" ht="15" customHeight="1" x14ac:dyDescent="0.3"/>
    <row r="703" ht="15" customHeight="1" x14ac:dyDescent="0.3"/>
    <row r="704" ht="15" customHeight="1" x14ac:dyDescent="0.3"/>
    <row r="705" ht="15" customHeight="1" x14ac:dyDescent="0.3"/>
    <row r="706" ht="15" customHeight="1" x14ac:dyDescent="0.3"/>
    <row r="707" ht="15" customHeight="1" x14ac:dyDescent="0.3"/>
    <row r="708" ht="15" customHeight="1" x14ac:dyDescent="0.3"/>
    <row r="709" ht="15" customHeight="1" x14ac:dyDescent="0.3"/>
    <row r="710" ht="15" customHeight="1" x14ac:dyDescent="0.3"/>
    <row r="711" ht="15" customHeight="1" x14ac:dyDescent="0.3"/>
    <row r="712" ht="15" customHeight="1" x14ac:dyDescent="0.3"/>
    <row r="713" ht="15" customHeight="1" x14ac:dyDescent="0.3"/>
    <row r="714" ht="15" customHeight="1" x14ac:dyDescent="0.3"/>
    <row r="715" ht="15" customHeight="1" x14ac:dyDescent="0.3"/>
    <row r="716" ht="15" customHeight="1" x14ac:dyDescent="0.3"/>
    <row r="717" ht="15" customHeight="1" x14ac:dyDescent="0.3"/>
    <row r="718" ht="15" customHeight="1" x14ac:dyDescent="0.3"/>
    <row r="719" ht="15" customHeight="1" x14ac:dyDescent="0.3"/>
    <row r="720" ht="15" customHeight="1" x14ac:dyDescent="0.3"/>
    <row r="721" ht="15" customHeight="1" x14ac:dyDescent="0.3"/>
    <row r="722" ht="15" customHeight="1" x14ac:dyDescent="0.3"/>
    <row r="723" ht="15" customHeight="1" x14ac:dyDescent="0.3"/>
    <row r="724" ht="15" customHeight="1" x14ac:dyDescent="0.3"/>
    <row r="725" ht="15" customHeight="1" x14ac:dyDescent="0.3"/>
    <row r="726" ht="15" customHeight="1" x14ac:dyDescent="0.3"/>
    <row r="727" ht="15" customHeight="1" x14ac:dyDescent="0.3"/>
    <row r="728" ht="15" customHeight="1" x14ac:dyDescent="0.3"/>
    <row r="729" ht="15" customHeight="1" x14ac:dyDescent="0.3"/>
    <row r="730" ht="15" customHeight="1" x14ac:dyDescent="0.3"/>
    <row r="731" ht="15" customHeight="1" x14ac:dyDescent="0.3"/>
    <row r="732" ht="15" customHeight="1" x14ac:dyDescent="0.3"/>
    <row r="733" ht="15" customHeight="1" x14ac:dyDescent="0.3"/>
    <row r="734" ht="15" customHeight="1" x14ac:dyDescent="0.3"/>
    <row r="735" ht="15" customHeight="1" x14ac:dyDescent="0.3"/>
    <row r="736" ht="15" customHeight="1" x14ac:dyDescent="0.3"/>
    <row r="737" ht="15" customHeight="1" x14ac:dyDescent="0.3"/>
    <row r="738" ht="15" customHeight="1" x14ac:dyDescent="0.3"/>
    <row r="739" ht="15" customHeight="1" x14ac:dyDescent="0.3"/>
    <row r="740" ht="15" customHeight="1" x14ac:dyDescent="0.3"/>
    <row r="741" ht="15" customHeight="1" x14ac:dyDescent="0.3"/>
    <row r="742" ht="15" customHeight="1" x14ac:dyDescent="0.3"/>
    <row r="743" ht="15" customHeight="1" x14ac:dyDescent="0.3"/>
    <row r="744" ht="15" customHeight="1" x14ac:dyDescent="0.3"/>
    <row r="745" ht="15" customHeight="1" x14ac:dyDescent="0.3"/>
    <row r="746" ht="15" customHeight="1" x14ac:dyDescent="0.3"/>
    <row r="747" ht="15" customHeight="1" x14ac:dyDescent="0.3"/>
    <row r="748" ht="15" customHeight="1" x14ac:dyDescent="0.3"/>
    <row r="749" ht="15" customHeight="1" x14ac:dyDescent="0.3"/>
    <row r="750" ht="15" customHeight="1" x14ac:dyDescent="0.3"/>
    <row r="751" ht="15" customHeight="1" x14ac:dyDescent="0.3"/>
    <row r="752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ht="15" customHeight="1" x14ac:dyDescent="0.3"/>
    <row r="786" ht="15" customHeight="1" x14ac:dyDescent="0.3"/>
    <row r="787" ht="15" customHeight="1" x14ac:dyDescent="0.3"/>
    <row r="788" ht="15" customHeight="1" x14ac:dyDescent="0.3"/>
    <row r="789" ht="15" customHeight="1" x14ac:dyDescent="0.3"/>
    <row r="790" ht="15" customHeight="1" x14ac:dyDescent="0.3"/>
    <row r="791" ht="15" customHeight="1" x14ac:dyDescent="0.3"/>
    <row r="792" ht="15" customHeight="1" x14ac:dyDescent="0.3"/>
    <row r="793" ht="15" customHeight="1" x14ac:dyDescent="0.3"/>
    <row r="794" ht="15" customHeight="1" x14ac:dyDescent="0.3"/>
    <row r="795" ht="15" customHeight="1" x14ac:dyDescent="0.3"/>
    <row r="796" ht="15" customHeight="1" x14ac:dyDescent="0.3"/>
    <row r="797" ht="15" customHeight="1" x14ac:dyDescent="0.3"/>
    <row r="798" ht="15" customHeight="1" x14ac:dyDescent="0.3"/>
    <row r="799" ht="15" customHeight="1" x14ac:dyDescent="0.3"/>
    <row r="800" ht="15" customHeight="1" x14ac:dyDescent="0.3"/>
    <row r="801" ht="15" customHeight="1" x14ac:dyDescent="0.3"/>
    <row r="802" ht="15" customHeight="1" x14ac:dyDescent="0.3"/>
    <row r="803" ht="15" customHeight="1" x14ac:dyDescent="0.3"/>
    <row r="804" ht="15" customHeight="1" x14ac:dyDescent="0.3"/>
    <row r="805" ht="15" customHeight="1" x14ac:dyDescent="0.3"/>
    <row r="806" ht="15" customHeight="1" x14ac:dyDescent="0.3"/>
    <row r="807" ht="15" customHeight="1" x14ac:dyDescent="0.3"/>
    <row r="808" ht="15" customHeight="1" x14ac:dyDescent="0.3"/>
    <row r="809" ht="15" customHeight="1" x14ac:dyDescent="0.3"/>
    <row r="810" ht="15" customHeight="1" x14ac:dyDescent="0.3"/>
    <row r="811" ht="15" customHeight="1" x14ac:dyDescent="0.3"/>
    <row r="812" ht="15" customHeight="1" x14ac:dyDescent="0.3"/>
    <row r="813" ht="15" customHeight="1" x14ac:dyDescent="0.3"/>
    <row r="814" ht="15" customHeight="1" x14ac:dyDescent="0.3"/>
    <row r="815" ht="15" customHeight="1" x14ac:dyDescent="0.3"/>
    <row r="816" ht="15" customHeight="1" x14ac:dyDescent="0.3"/>
    <row r="817" ht="15" customHeight="1" x14ac:dyDescent="0.3"/>
    <row r="818" ht="15" customHeight="1" x14ac:dyDescent="0.3"/>
    <row r="819" ht="15" customHeight="1" x14ac:dyDescent="0.3"/>
    <row r="820" ht="15" customHeight="1" x14ac:dyDescent="0.3"/>
    <row r="821" ht="15" customHeight="1" x14ac:dyDescent="0.3"/>
    <row r="822" ht="15" customHeight="1" x14ac:dyDescent="0.3"/>
    <row r="823" ht="15" customHeight="1" x14ac:dyDescent="0.3"/>
    <row r="824" ht="15" customHeight="1" x14ac:dyDescent="0.3"/>
    <row r="825" ht="15" customHeight="1" x14ac:dyDescent="0.3"/>
    <row r="826" ht="15" customHeight="1" x14ac:dyDescent="0.3"/>
    <row r="827" ht="15" customHeight="1" x14ac:dyDescent="0.3"/>
    <row r="828" ht="15" customHeight="1" x14ac:dyDescent="0.3"/>
    <row r="829" ht="15" customHeight="1" x14ac:dyDescent="0.3"/>
    <row r="830" ht="15" customHeight="1" x14ac:dyDescent="0.3"/>
    <row r="831" ht="15" customHeight="1" x14ac:dyDescent="0.3"/>
    <row r="832" ht="15" customHeight="1" x14ac:dyDescent="0.3"/>
    <row r="833" ht="15" customHeight="1" x14ac:dyDescent="0.3"/>
    <row r="834" ht="15" customHeight="1" x14ac:dyDescent="0.3"/>
    <row r="835" ht="15" customHeight="1" x14ac:dyDescent="0.3"/>
    <row r="836" ht="15" customHeight="1" x14ac:dyDescent="0.3"/>
    <row r="837" ht="15" customHeight="1" x14ac:dyDescent="0.3"/>
    <row r="838" ht="15" customHeight="1" x14ac:dyDescent="0.3"/>
    <row r="839" ht="15" customHeight="1" x14ac:dyDescent="0.3"/>
    <row r="840" ht="15" customHeight="1" x14ac:dyDescent="0.3"/>
    <row r="841" ht="15" customHeight="1" x14ac:dyDescent="0.3"/>
    <row r="842" ht="15" customHeight="1" x14ac:dyDescent="0.3"/>
    <row r="843" ht="15" customHeight="1" x14ac:dyDescent="0.3"/>
    <row r="844" ht="15" customHeight="1" x14ac:dyDescent="0.3"/>
    <row r="845" ht="15" customHeight="1" x14ac:dyDescent="0.3"/>
    <row r="846" ht="15" customHeight="1" x14ac:dyDescent="0.3"/>
    <row r="847" ht="15" customHeight="1" x14ac:dyDescent="0.3"/>
    <row r="848" ht="15" customHeight="1" x14ac:dyDescent="0.3"/>
    <row r="849" ht="15" customHeight="1" x14ac:dyDescent="0.3"/>
    <row r="850" ht="15" customHeight="1" x14ac:dyDescent="0.3"/>
    <row r="851" ht="15" customHeight="1" x14ac:dyDescent="0.3"/>
    <row r="852" ht="15" customHeight="1" x14ac:dyDescent="0.3"/>
    <row r="853" ht="15" customHeight="1" x14ac:dyDescent="0.3"/>
    <row r="854" ht="15" customHeight="1" x14ac:dyDescent="0.3"/>
    <row r="855" ht="15" customHeight="1" x14ac:dyDescent="0.3"/>
    <row r="856" ht="15" customHeight="1" x14ac:dyDescent="0.3"/>
    <row r="857" ht="15" customHeight="1" x14ac:dyDescent="0.3"/>
    <row r="858" ht="15" customHeight="1" x14ac:dyDescent="0.3"/>
    <row r="859" ht="15" customHeight="1" x14ac:dyDescent="0.3"/>
    <row r="860" ht="15" customHeight="1" x14ac:dyDescent="0.3"/>
    <row r="861" ht="15" customHeight="1" x14ac:dyDescent="0.3"/>
    <row r="862" ht="15" customHeight="1" x14ac:dyDescent="0.3"/>
    <row r="863" ht="15" customHeight="1" x14ac:dyDescent="0.3"/>
    <row r="864" ht="15" customHeight="1" x14ac:dyDescent="0.3"/>
    <row r="865" ht="15" customHeight="1" x14ac:dyDescent="0.3"/>
    <row r="866" ht="15" customHeight="1" x14ac:dyDescent="0.3"/>
    <row r="867" ht="15" customHeight="1" x14ac:dyDescent="0.3"/>
    <row r="868" ht="15" customHeight="1" x14ac:dyDescent="0.3"/>
    <row r="869" ht="15" customHeight="1" x14ac:dyDescent="0.3"/>
    <row r="870" ht="15" customHeight="1" x14ac:dyDescent="0.3"/>
    <row r="871" ht="15" customHeight="1" x14ac:dyDescent="0.3"/>
    <row r="872" ht="15" customHeight="1" x14ac:dyDescent="0.3"/>
    <row r="873" ht="15" customHeight="1" x14ac:dyDescent="0.3"/>
    <row r="874" ht="15" customHeight="1" x14ac:dyDescent="0.3"/>
    <row r="875" ht="15" customHeight="1" x14ac:dyDescent="0.3"/>
    <row r="876" ht="15" customHeight="1" x14ac:dyDescent="0.3"/>
    <row r="877" ht="15" customHeight="1" x14ac:dyDescent="0.3"/>
    <row r="878" ht="15" customHeight="1" x14ac:dyDescent="0.3"/>
    <row r="879" ht="15" customHeight="1" x14ac:dyDescent="0.3"/>
    <row r="880" ht="15" customHeight="1" x14ac:dyDescent="0.3"/>
    <row r="881" ht="15" customHeight="1" x14ac:dyDescent="0.3"/>
    <row r="882" ht="15" customHeight="1" x14ac:dyDescent="0.3"/>
    <row r="883" ht="15" customHeight="1" x14ac:dyDescent="0.3"/>
    <row r="884" ht="15" customHeight="1" x14ac:dyDescent="0.3"/>
    <row r="885" ht="15" customHeight="1" x14ac:dyDescent="0.3"/>
    <row r="886" ht="15" customHeight="1" x14ac:dyDescent="0.3"/>
    <row r="887" ht="15" customHeight="1" x14ac:dyDescent="0.3"/>
    <row r="888" ht="15" customHeight="1" x14ac:dyDescent="0.3"/>
    <row r="889" ht="15" customHeight="1" x14ac:dyDescent="0.3"/>
    <row r="890" ht="15" customHeight="1" x14ac:dyDescent="0.3"/>
    <row r="891" ht="15" customHeight="1" x14ac:dyDescent="0.3"/>
    <row r="892" ht="15" customHeight="1" x14ac:dyDescent="0.3"/>
    <row r="893" ht="15" customHeight="1" x14ac:dyDescent="0.3"/>
    <row r="894" ht="15" customHeight="1" x14ac:dyDescent="0.3"/>
    <row r="895" ht="15" customHeight="1" x14ac:dyDescent="0.3"/>
    <row r="896" ht="15" customHeight="1" x14ac:dyDescent="0.3"/>
    <row r="897" ht="15" customHeight="1" x14ac:dyDescent="0.3"/>
    <row r="898" ht="15" customHeight="1" x14ac:dyDescent="0.3"/>
    <row r="899" ht="15" customHeight="1" x14ac:dyDescent="0.3"/>
    <row r="900" ht="15" customHeight="1" x14ac:dyDescent="0.3"/>
    <row r="901" ht="15" customHeight="1" x14ac:dyDescent="0.3"/>
    <row r="902" ht="15" customHeight="1" x14ac:dyDescent="0.3"/>
    <row r="903" ht="15" customHeight="1" x14ac:dyDescent="0.3"/>
    <row r="904" ht="15" customHeight="1" x14ac:dyDescent="0.3"/>
    <row r="905" ht="15" customHeight="1" x14ac:dyDescent="0.3"/>
    <row r="906" ht="15" customHeight="1" x14ac:dyDescent="0.3"/>
    <row r="907" ht="15" customHeight="1" x14ac:dyDescent="0.3"/>
    <row r="908" ht="15" customHeight="1" x14ac:dyDescent="0.3"/>
    <row r="909" ht="15" customHeight="1" x14ac:dyDescent="0.3"/>
    <row r="910" ht="15" customHeight="1" x14ac:dyDescent="0.3"/>
    <row r="911" ht="15" customHeight="1" x14ac:dyDescent="0.3"/>
    <row r="912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</sheetData>
  <sheetProtection sheet="1" objects="1" scenarios="1"/>
  <mergeCells count="30">
    <mergeCell ref="V2:W3"/>
    <mergeCell ref="A62:A63"/>
    <mergeCell ref="A243:A244"/>
    <mergeCell ref="A245:A246"/>
    <mergeCell ref="A105:A106"/>
    <mergeCell ref="A107:A108"/>
    <mergeCell ref="A2:A3"/>
    <mergeCell ref="A22:A23"/>
    <mergeCell ref="A42:A43"/>
    <mergeCell ref="A64:A65"/>
    <mergeCell ref="A83:A84"/>
    <mergeCell ref="A85:A86"/>
    <mergeCell ref="A87:A88"/>
    <mergeCell ref="A103:A104"/>
    <mergeCell ref="A123:A124"/>
    <mergeCell ref="A125:A126"/>
    <mergeCell ref="A127:A128"/>
    <mergeCell ref="A143:A144"/>
    <mergeCell ref="A145:A146"/>
    <mergeCell ref="A147:A148"/>
    <mergeCell ref="A163:A164"/>
    <mergeCell ref="A223:A224"/>
    <mergeCell ref="A265:A266"/>
    <mergeCell ref="A225:A226"/>
    <mergeCell ref="A263:A264"/>
    <mergeCell ref="A165:A166"/>
    <mergeCell ref="A183:A184"/>
    <mergeCell ref="A185:A186"/>
    <mergeCell ref="A203:A204"/>
    <mergeCell ref="A205:A20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2BF49-B929-45AD-8C40-8800D2F27DDE}">
  <sheetPr codeName="Sheet28"/>
  <dimension ref="A1:J937"/>
  <sheetViews>
    <sheetView zoomScale="70" zoomScaleNormal="70" workbookViewId="0">
      <selection activeCell="O21" sqref="O21"/>
    </sheetView>
  </sheetViews>
  <sheetFormatPr defaultRowHeight="14.4" x14ac:dyDescent="0.3"/>
  <cols>
    <col min="1" max="1" width="26.88671875" customWidth="1"/>
    <col min="2" max="2" width="8.88671875" style="86"/>
    <col min="3" max="3" width="25.33203125" style="86" customWidth="1"/>
    <col min="4" max="9" width="8.88671875" style="86"/>
  </cols>
  <sheetData>
    <row r="1" spans="1:9" ht="15" customHeight="1" x14ac:dyDescent="0.3">
      <c r="A1" s="204" t="s">
        <v>39</v>
      </c>
      <c r="B1" s="89" t="s">
        <v>59</v>
      </c>
      <c r="C1" s="89" t="s">
        <v>60</v>
      </c>
      <c r="D1" s="89">
        <v>2021</v>
      </c>
      <c r="E1" s="89">
        <v>2022</v>
      </c>
      <c r="F1" s="89">
        <v>2023</v>
      </c>
      <c r="G1" s="89">
        <v>2024</v>
      </c>
      <c r="H1" s="89">
        <v>2025</v>
      </c>
      <c r="I1" s="89">
        <v>2026</v>
      </c>
    </row>
    <row r="2" spans="1:9" ht="15" customHeight="1" x14ac:dyDescent="0.3">
      <c r="A2" s="203"/>
      <c r="B2" s="90" t="s">
        <v>61</v>
      </c>
      <c r="C2" s="90" t="s">
        <v>111</v>
      </c>
      <c r="D2" s="91">
        <v>7</v>
      </c>
      <c r="E2" s="91">
        <v>8</v>
      </c>
      <c r="F2" s="91">
        <v>8</v>
      </c>
      <c r="G2" s="91">
        <v>5</v>
      </c>
      <c r="H2" s="91">
        <v>3</v>
      </c>
      <c r="I2" s="91">
        <v>4</v>
      </c>
    </row>
    <row r="3" spans="1:9" ht="15" customHeight="1" x14ac:dyDescent="0.3">
      <c r="A3" s="203"/>
      <c r="B3" s="90" t="s">
        <v>63</v>
      </c>
      <c r="C3" s="90" t="s">
        <v>112</v>
      </c>
      <c r="D3" s="91">
        <v>22</v>
      </c>
      <c r="E3" s="91">
        <v>18</v>
      </c>
      <c r="F3" s="91">
        <v>17</v>
      </c>
      <c r="G3" s="91">
        <v>14</v>
      </c>
      <c r="H3" s="91">
        <v>14</v>
      </c>
      <c r="I3" s="91">
        <v>10</v>
      </c>
    </row>
    <row r="4" spans="1:9" ht="15" customHeight="1" x14ac:dyDescent="0.3">
      <c r="A4" s="203"/>
      <c r="B4" s="90" t="s">
        <v>65</v>
      </c>
      <c r="C4" s="90" t="s">
        <v>113</v>
      </c>
      <c r="D4" s="91">
        <v>2</v>
      </c>
      <c r="E4" s="91">
        <v>0</v>
      </c>
      <c r="F4" s="91">
        <v>0</v>
      </c>
      <c r="G4" s="91">
        <v>0</v>
      </c>
      <c r="H4" s="91">
        <v>1</v>
      </c>
      <c r="I4" s="91">
        <v>2</v>
      </c>
    </row>
    <row r="5" spans="1:9" ht="15" customHeight="1" x14ac:dyDescent="0.3">
      <c r="A5" s="203"/>
      <c r="B5" s="90" t="s">
        <v>67</v>
      </c>
      <c r="C5" s="90" t="s">
        <v>114</v>
      </c>
      <c r="D5" s="91">
        <v>9</v>
      </c>
      <c r="E5" s="91">
        <v>7</v>
      </c>
      <c r="F5" s="91">
        <v>8</v>
      </c>
      <c r="G5" s="91">
        <v>8</v>
      </c>
      <c r="H5" s="91">
        <v>6</v>
      </c>
      <c r="I5" s="91">
        <v>6</v>
      </c>
    </row>
    <row r="6" spans="1:9" ht="15" customHeight="1" x14ac:dyDescent="0.3">
      <c r="A6" s="203"/>
      <c r="B6" s="90" t="s">
        <v>69</v>
      </c>
      <c r="C6" s="90" t="s">
        <v>115</v>
      </c>
      <c r="D6" s="91">
        <v>32</v>
      </c>
      <c r="E6" s="91">
        <v>32</v>
      </c>
      <c r="F6" s="91">
        <v>33</v>
      </c>
      <c r="G6" s="91">
        <v>34</v>
      </c>
      <c r="H6" s="91">
        <v>29</v>
      </c>
      <c r="I6" s="91">
        <v>27</v>
      </c>
    </row>
    <row r="7" spans="1:9" ht="15" customHeight="1" x14ac:dyDescent="0.3">
      <c r="A7" s="203"/>
      <c r="B7" s="90" t="s">
        <v>71</v>
      </c>
      <c r="C7" s="90" t="s">
        <v>116</v>
      </c>
      <c r="D7" s="91">
        <v>10</v>
      </c>
      <c r="E7" s="91">
        <v>5</v>
      </c>
      <c r="F7" s="91">
        <v>5</v>
      </c>
      <c r="G7" s="91">
        <v>6</v>
      </c>
      <c r="H7" s="91">
        <v>9</v>
      </c>
      <c r="I7" s="91">
        <v>6</v>
      </c>
    </row>
    <row r="8" spans="1:9" ht="15" customHeight="1" x14ac:dyDescent="0.3">
      <c r="A8" s="203"/>
      <c r="B8" s="90" t="s">
        <v>73</v>
      </c>
      <c r="C8" s="90" t="s">
        <v>117</v>
      </c>
      <c r="D8" s="91">
        <v>4</v>
      </c>
      <c r="E8" s="91">
        <v>1</v>
      </c>
      <c r="F8" s="91">
        <v>2</v>
      </c>
      <c r="G8" s="91">
        <v>3</v>
      </c>
      <c r="H8" s="91">
        <v>0</v>
      </c>
      <c r="I8" s="91">
        <v>3</v>
      </c>
    </row>
    <row r="9" spans="1:9" ht="15" customHeight="1" x14ac:dyDescent="0.3">
      <c r="A9" s="203"/>
      <c r="B9" s="90" t="s">
        <v>75</v>
      </c>
      <c r="C9" s="90" t="s">
        <v>118</v>
      </c>
      <c r="D9" s="91">
        <v>3</v>
      </c>
      <c r="E9" s="91">
        <v>9</v>
      </c>
      <c r="F9" s="91">
        <v>2</v>
      </c>
      <c r="G9" s="91">
        <v>6</v>
      </c>
      <c r="H9" s="91">
        <v>6</v>
      </c>
      <c r="I9" s="91">
        <v>4</v>
      </c>
    </row>
    <row r="10" spans="1:9" ht="15" customHeight="1" x14ac:dyDescent="0.3">
      <c r="A10" s="203"/>
      <c r="B10" s="90" t="s">
        <v>77</v>
      </c>
      <c r="C10" s="90" t="s">
        <v>119</v>
      </c>
      <c r="D10" s="91">
        <v>10</v>
      </c>
      <c r="E10" s="91">
        <v>11</v>
      </c>
      <c r="F10" s="91">
        <v>9</v>
      </c>
      <c r="G10" s="91">
        <v>9</v>
      </c>
      <c r="H10" s="91">
        <v>7</v>
      </c>
      <c r="I10" s="91">
        <v>10</v>
      </c>
    </row>
    <row r="11" spans="1:9" ht="15" customHeight="1" x14ac:dyDescent="0.3">
      <c r="A11" s="203"/>
      <c r="B11" s="90" t="s">
        <v>79</v>
      </c>
      <c r="C11" s="90" t="s">
        <v>120</v>
      </c>
      <c r="D11" s="91">
        <v>8</v>
      </c>
      <c r="E11" s="91">
        <v>5</v>
      </c>
      <c r="F11" s="91">
        <v>7</v>
      </c>
      <c r="G11" s="91">
        <v>6</v>
      </c>
      <c r="H11" s="91">
        <v>5</v>
      </c>
      <c r="I11" s="91">
        <v>6</v>
      </c>
    </row>
    <row r="12" spans="1:9" ht="15" customHeight="1" x14ac:dyDescent="0.3">
      <c r="A12" s="203"/>
      <c r="B12" s="90" t="s">
        <v>81</v>
      </c>
      <c r="C12" s="90" t="s">
        <v>121</v>
      </c>
      <c r="D12" s="91">
        <v>6</v>
      </c>
      <c r="E12" s="91">
        <v>6</v>
      </c>
      <c r="F12" s="91">
        <v>4</v>
      </c>
      <c r="G12" s="91">
        <v>4</v>
      </c>
      <c r="H12" s="91">
        <v>7</v>
      </c>
      <c r="I12" s="91">
        <v>5</v>
      </c>
    </row>
    <row r="13" spans="1:9" ht="15" customHeight="1" x14ac:dyDescent="0.3">
      <c r="A13" s="203"/>
      <c r="B13" s="90" t="s">
        <v>83</v>
      </c>
      <c r="C13" s="90" t="s">
        <v>122</v>
      </c>
      <c r="D13" s="91">
        <v>9</v>
      </c>
      <c r="E13" s="91">
        <v>6</v>
      </c>
      <c r="F13" s="91">
        <v>4</v>
      </c>
      <c r="G13" s="91">
        <v>5</v>
      </c>
      <c r="H13" s="91">
        <v>7</v>
      </c>
      <c r="I13" s="91">
        <v>6</v>
      </c>
    </row>
    <row r="14" spans="1:9" ht="15" customHeight="1" x14ac:dyDescent="0.3">
      <c r="A14" s="203"/>
      <c r="B14" s="90" t="s">
        <v>85</v>
      </c>
      <c r="C14" s="90" t="s">
        <v>123</v>
      </c>
      <c r="D14" s="91">
        <v>1</v>
      </c>
      <c r="E14" s="91">
        <v>0</v>
      </c>
      <c r="F14" s="91">
        <v>0</v>
      </c>
      <c r="G14" s="91">
        <v>0</v>
      </c>
      <c r="H14" s="91">
        <v>0</v>
      </c>
      <c r="I14" s="91">
        <v>0</v>
      </c>
    </row>
    <row r="15" spans="1:9" ht="15" customHeight="1" x14ac:dyDescent="0.3">
      <c r="A15" s="203"/>
      <c r="B15" s="90" t="s">
        <v>87</v>
      </c>
      <c r="C15" s="90" t="s">
        <v>124</v>
      </c>
      <c r="D15" s="91">
        <v>0</v>
      </c>
      <c r="E15" s="91">
        <v>0</v>
      </c>
      <c r="F15" s="91">
        <v>0</v>
      </c>
      <c r="G15" s="91">
        <v>0</v>
      </c>
      <c r="H15" s="91">
        <v>0</v>
      </c>
      <c r="I15" s="91">
        <v>0</v>
      </c>
    </row>
    <row r="16" spans="1:9" ht="15" customHeight="1" x14ac:dyDescent="0.3">
      <c r="A16" s="203"/>
      <c r="B16" s="90" t="s">
        <v>89</v>
      </c>
      <c r="C16" s="90" t="s">
        <v>125</v>
      </c>
      <c r="D16" s="91">
        <v>6</v>
      </c>
      <c r="E16" s="91">
        <v>6</v>
      </c>
      <c r="F16" s="91">
        <v>5</v>
      </c>
      <c r="G16" s="91">
        <v>5</v>
      </c>
      <c r="H16" s="91">
        <v>3</v>
      </c>
      <c r="I16" s="91">
        <v>3</v>
      </c>
    </row>
    <row r="17" spans="1:10" ht="15" customHeight="1" x14ac:dyDescent="0.3">
      <c r="A17" s="203"/>
      <c r="B17" s="90" t="s">
        <v>91</v>
      </c>
      <c r="C17" s="90" t="s">
        <v>126</v>
      </c>
      <c r="D17" s="91">
        <v>0</v>
      </c>
      <c r="E17" s="91">
        <v>0</v>
      </c>
      <c r="F17" s="91">
        <v>0</v>
      </c>
      <c r="G17" s="91">
        <v>0</v>
      </c>
      <c r="H17" s="91">
        <v>0</v>
      </c>
      <c r="I17" s="91">
        <v>0</v>
      </c>
    </row>
    <row r="18" spans="1:10" ht="15" customHeight="1" x14ac:dyDescent="0.3">
      <c r="A18" s="203"/>
      <c r="B18" s="92"/>
      <c r="C18" s="92" t="s">
        <v>110</v>
      </c>
      <c r="D18" s="93">
        <v>129</v>
      </c>
      <c r="E18" s="93">
        <v>114</v>
      </c>
      <c r="F18" s="93">
        <v>104</v>
      </c>
      <c r="G18" s="93">
        <v>105</v>
      </c>
      <c r="H18" s="93">
        <v>97</v>
      </c>
      <c r="I18" s="93">
        <v>92</v>
      </c>
    </row>
    <row r="19" spans="1:10" ht="15" customHeight="1" x14ac:dyDescent="0.3"/>
    <row r="20" spans="1:10" ht="15" customHeight="1" x14ac:dyDescent="0.3">
      <c r="D20" s="94"/>
      <c r="E20" s="94"/>
      <c r="F20" s="94"/>
      <c r="G20" s="94"/>
      <c r="H20" s="94"/>
      <c r="I20" s="94"/>
      <c r="J20" s="10"/>
    </row>
    <row r="21" spans="1:10" ht="15" customHeight="1" x14ac:dyDescent="0.3">
      <c r="A21" s="200" t="s">
        <v>40</v>
      </c>
      <c r="B21" s="95" t="s">
        <v>59</v>
      </c>
      <c r="C21" s="95" t="s">
        <v>60</v>
      </c>
      <c r="D21" s="95">
        <v>2021</v>
      </c>
      <c r="E21" s="95">
        <v>2022</v>
      </c>
      <c r="F21" s="95">
        <v>2023</v>
      </c>
      <c r="G21" s="95">
        <v>2024</v>
      </c>
      <c r="H21" s="95">
        <v>2025</v>
      </c>
      <c r="I21" s="95">
        <v>2026</v>
      </c>
    </row>
    <row r="22" spans="1:10" ht="15" customHeight="1" x14ac:dyDescent="0.3">
      <c r="A22" s="27"/>
      <c r="B22" s="96" t="s">
        <v>61</v>
      </c>
      <c r="C22" s="96" t="s">
        <v>111</v>
      </c>
      <c r="D22" s="97">
        <v>69</v>
      </c>
      <c r="E22" s="97">
        <v>58</v>
      </c>
      <c r="F22" s="97">
        <v>54</v>
      </c>
      <c r="G22" s="97">
        <v>53</v>
      </c>
      <c r="H22" s="97">
        <v>61</v>
      </c>
      <c r="I22" s="97">
        <v>58</v>
      </c>
    </row>
    <row r="23" spans="1:10" ht="15" customHeight="1" x14ac:dyDescent="0.3">
      <c r="A23" s="201"/>
      <c r="B23" s="96" t="s">
        <v>63</v>
      </c>
      <c r="C23" s="96" t="s">
        <v>112</v>
      </c>
      <c r="D23" s="97">
        <v>90</v>
      </c>
      <c r="E23" s="97">
        <v>88</v>
      </c>
      <c r="F23" s="97">
        <v>80</v>
      </c>
      <c r="G23" s="97">
        <v>65</v>
      </c>
      <c r="H23" s="97">
        <v>65</v>
      </c>
      <c r="I23" s="97">
        <v>73</v>
      </c>
    </row>
    <row r="24" spans="1:10" ht="15" customHeight="1" x14ac:dyDescent="0.3">
      <c r="A24" s="201"/>
      <c r="B24" s="96" t="s">
        <v>65</v>
      </c>
      <c r="C24" s="96" t="s">
        <v>113</v>
      </c>
      <c r="D24" s="97">
        <v>56</v>
      </c>
      <c r="E24" s="97">
        <v>52</v>
      </c>
      <c r="F24" s="97">
        <v>49</v>
      </c>
      <c r="G24" s="97">
        <v>44</v>
      </c>
      <c r="H24" s="97">
        <v>42</v>
      </c>
      <c r="I24" s="97">
        <v>39</v>
      </c>
    </row>
    <row r="25" spans="1:10" ht="15" customHeight="1" x14ac:dyDescent="0.3">
      <c r="A25" s="201"/>
      <c r="B25" s="96" t="s">
        <v>67</v>
      </c>
      <c r="C25" s="96" t="s">
        <v>114</v>
      </c>
      <c r="D25" s="97">
        <v>144</v>
      </c>
      <c r="E25" s="97">
        <v>118</v>
      </c>
      <c r="F25" s="97">
        <v>123</v>
      </c>
      <c r="G25" s="97">
        <v>111</v>
      </c>
      <c r="H25" s="97">
        <v>98</v>
      </c>
      <c r="I25" s="97">
        <v>100</v>
      </c>
    </row>
    <row r="26" spans="1:10" ht="15" customHeight="1" x14ac:dyDescent="0.3">
      <c r="A26" s="201"/>
      <c r="B26" s="96" t="s">
        <v>69</v>
      </c>
      <c r="C26" s="96" t="s">
        <v>115</v>
      </c>
      <c r="D26" s="97">
        <v>140</v>
      </c>
      <c r="E26" s="97">
        <v>114</v>
      </c>
      <c r="F26" s="97">
        <v>120</v>
      </c>
      <c r="G26" s="97">
        <v>116</v>
      </c>
      <c r="H26" s="97">
        <v>113</v>
      </c>
      <c r="I26" s="97">
        <v>108</v>
      </c>
    </row>
    <row r="27" spans="1:10" ht="15" customHeight="1" x14ac:dyDescent="0.3">
      <c r="A27" s="201"/>
      <c r="B27" s="96" t="s">
        <v>71</v>
      </c>
      <c r="C27" s="96" t="s">
        <v>116</v>
      </c>
      <c r="D27" s="97">
        <v>72</v>
      </c>
      <c r="E27" s="97">
        <v>57</v>
      </c>
      <c r="F27" s="97">
        <v>61</v>
      </c>
      <c r="G27" s="97">
        <v>53</v>
      </c>
      <c r="H27" s="97">
        <v>45</v>
      </c>
      <c r="I27" s="97">
        <v>47</v>
      </c>
    </row>
    <row r="28" spans="1:10" ht="15" customHeight="1" x14ac:dyDescent="0.3">
      <c r="A28" s="201"/>
      <c r="B28" s="96" t="s">
        <v>73</v>
      </c>
      <c r="C28" s="96" t="s">
        <v>117</v>
      </c>
      <c r="D28" s="97">
        <v>52</v>
      </c>
      <c r="E28" s="97">
        <v>48</v>
      </c>
      <c r="F28" s="97">
        <v>48</v>
      </c>
      <c r="G28" s="97">
        <v>42</v>
      </c>
      <c r="H28" s="97">
        <v>45</v>
      </c>
      <c r="I28" s="97">
        <v>42</v>
      </c>
    </row>
    <row r="29" spans="1:10" ht="15" customHeight="1" x14ac:dyDescent="0.3">
      <c r="A29" s="201"/>
      <c r="B29" s="96" t="s">
        <v>75</v>
      </c>
      <c r="C29" s="96" t="s">
        <v>118</v>
      </c>
      <c r="D29" s="97">
        <v>49</v>
      </c>
      <c r="E29" s="97">
        <v>51</v>
      </c>
      <c r="F29" s="97">
        <v>49</v>
      </c>
      <c r="G29" s="97">
        <v>39</v>
      </c>
      <c r="H29" s="97">
        <v>35</v>
      </c>
      <c r="I29" s="97">
        <v>36</v>
      </c>
    </row>
    <row r="30" spans="1:10" ht="15" customHeight="1" x14ac:dyDescent="0.3">
      <c r="A30" s="201"/>
      <c r="B30" s="96" t="s">
        <v>77</v>
      </c>
      <c r="C30" s="96" t="s">
        <v>119</v>
      </c>
      <c r="D30" s="97">
        <v>39</v>
      </c>
      <c r="E30" s="97">
        <v>38</v>
      </c>
      <c r="F30" s="97">
        <v>39</v>
      </c>
      <c r="G30" s="97">
        <v>38</v>
      </c>
      <c r="H30" s="97">
        <v>38</v>
      </c>
      <c r="I30" s="97">
        <v>43</v>
      </c>
    </row>
    <row r="31" spans="1:10" ht="15" customHeight="1" x14ac:dyDescent="0.3">
      <c r="A31" s="201"/>
      <c r="B31" s="96" t="s">
        <v>79</v>
      </c>
      <c r="C31" s="96" t="s">
        <v>120</v>
      </c>
      <c r="D31" s="97">
        <v>23</v>
      </c>
      <c r="E31" s="97">
        <v>19</v>
      </c>
      <c r="F31" s="97">
        <v>24</v>
      </c>
      <c r="G31" s="97">
        <v>25</v>
      </c>
      <c r="H31" s="97">
        <v>20</v>
      </c>
      <c r="I31" s="97">
        <v>27</v>
      </c>
    </row>
    <row r="32" spans="1:10" ht="15" customHeight="1" x14ac:dyDescent="0.3">
      <c r="A32" s="201"/>
      <c r="B32" s="96" t="s">
        <v>81</v>
      </c>
      <c r="C32" s="96" t="s">
        <v>121</v>
      </c>
      <c r="D32" s="97">
        <v>40</v>
      </c>
      <c r="E32" s="97">
        <v>36</v>
      </c>
      <c r="F32" s="97">
        <v>27</v>
      </c>
      <c r="G32" s="97">
        <v>28</v>
      </c>
      <c r="H32" s="97">
        <v>23</v>
      </c>
      <c r="I32" s="97">
        <v>22</v>
      </c>
    </row>
    <row r="33" spans="1:9" ht="15" customHeight="1" x14ac:dyDescent="0.3">
      <c r="A33" s="201"/>
      <c r="B33" s="96" t="s">
        <v>83</v>
      </c>
      <c r="C33" s="96" t="s">
        <v>122</v>
      </c>
      <c r="D33" s="97">
        <v>54</v>
      </c>
      <c r="E33" s="97">
        <v>47</v>
      </c>
      <c r="F33" s="97">
        <v>45</v>
      </c>
      <c r="G33" s="97">
        <v>31</v>
      </c>
      <c r="H33" s="97">
        <v>28</v>
      </c>
      <c r="I33" s="97">
        <v>27</v>
      </c>
    </row>
    <row r="34" spans="1:9" ht="15" customHeight="1" x14ac:dyDescent="0.3">
      <c r="A34" s="201"/>
      <c r="B34" s="96" t="s">
        <v>85</v>
      </c>
      <c r="C34" s="96" t="s">
        <v>123</v>
      </c>
      <c r="D34" s="97">
        <v>27</v>
      </c>
      <c r="E34" s="97">
        <v>24</v>
      </c>
      <c r="F34" s="97">
        <v>21</v>
      </c>
      <c r="G34" s="97">
        <v>24</v>
      </c>
      <c r="H34" s="97">
        <v>23</v>
      </c>
      <c r="I34" s="97">
        <v>29</v>
      </c>
    </row>
    <row r="35" spans="1:9" ht="15" customHeight="1" x14ac:dyDescent="0.3">
      <c r="A35" s="201"/>
      <c r="B35" s="96" t="s">
        <v>87</v>
      </c>
      <c r="C35" s="96" t="s">
        <v>124</v>
      </c>
      <c r="D35" s="97">
        <v>58</v>
      </c>
      <c r="E35" s="97">
        <v>52</v>
      </c>
      <c r="F35" s="97">
        <v>55</v>
      </c>
      <c r="G35" s="97">
        <v>44</v>
      </c>
      <c r="H35" s="97">
        <v>49</v>
      </c>
      <c r="I35" s="97">
        <v>41</v>
      </c>
    </row>
    <row r="36" spans="1:9" ht="15" customHeight="1" x14ac:dyDescent="0.3">
      <c r="A36" s="201"/>
      <c r="B36" s="96" t="s">
        <v>89</v>
      </c>
      <c r="C36" s="96" t="s">
        <v>125</v>
      </c>
      <c r="D36" s="97">
        <v>4</v>
      </c>
      <c r="E36" s="97">
        <v>1</v>
      </c>
      <c r="F36" s="97">
        <v>3</v>
      </c>
      <c r="G36" s="97">
        <v>4</v>
      </c>
      <c r="H36" s="97">
        <v>2</v>
      </c>
      <c r="I36" s="97">
        <v>2</v>
      </c>
    </row>
    <row r="37" spans="1:9" ht="15" customHeight="1" x14ac:dyDescent="0.3">
      <c r="A37" s="201"/>
      <c r="B37" s="96" t="s">
        <v>91</v>
      </c>
      <c r="C37" s="96" t="s">
        <v>126</v>
      </c>
      <c r="D37" s="97">
        <v>15</v>
      </c>
      <c r="E37" s="97">
        <v>9</v>
      </c>
      <c r="F37" s="97">
        <v>9</v>
      </c>
      <c r="G37" s="97">
        <v>5</v>
      </c>
      <c r="H37" s="97">
        <v>9</v>
      </c>
      <c r="I37" s="97">
        <v>7</v>
      </c>
    </row>
    <row r="38" spans="1:9" ht="15" customHeight="1" x14ac:dyDescent="0.3">
      <c r="A38" s="201"/>
      <c r="B38" s="98"/>
      <c r="C38" s="98" t="s">
        <v>110</v>
      </c>
      <c r="D38" s="99">
        <v>932</v>
      </c>
      <c r="E38" s="99">
        <v>812</v>
      </c>
      <c r="F38" s="99">
        <v>807</v>
      </c>
      <c r="G38" s="99">
        <v>722</v>
      </c>
      <c r="H38" s="99">
        <v>696</v>
      </c>
      <c r="I38" s="99">
        <v>701</v>
      </c>
    </row>
    <row r="39" spans="1:9" ht="15" customHeight="1" x14ac:dyDescent="0.3"/>
    <row r="40" spans="1:9" ht="15" customHeight="1" x14ac:dyDescent="0.3"/>
    <row r="41" spans="1:9" ht="15" customHeight="1" x14ac:dyDescent="0.3">
      <c r="A41" s="202" t="s">
        <v>41</v>
      </c>
      <c r="B41" s="80" t="s">
        <v>59</v>
      </c>
      <c r="C41" s="80" t="s">
        <v>60</v>
      </c>
      <c r="D41" s="80">
        <v>2021</v>
      </c>
      <c r="E41" s="80">
        <v>2022</v>
      </c>
      <c r="F41" s="80">
        <v>2023</v>
      </c>
      <c r="G41" s="80">
        <v>2024</v>
      </c>
      <c r="H41" s="80">
        <v>2025</v>
      </c>
      <c r="I41" s="80">
        <v>2026</v>
      </c>
    </row>
    <row r="42" spans="1:9" ht="15" customHeight="1" x14ac:dyDescent="0.3">
      <c r="A42" s="65"/>
      <c r="B42" s="81" t="s">
        <v>61</v>
      </c>
      <c r="C42" s="81" t="s">
        <v>111</v>
      </c>
      <c r="D42" s="82">
        <v>36</v>
      </c>
      <c r="E42" s="82">
        <v>29</v>
      </c>
      <c r="F42" s="82">
        <v>33</v>
      </c>
      <c r="G42" s="82">
        <v>33</v>
      </c>
      <c r="H42" s="82">
        <v>29</v>
      </c>
      <c r="I42" s="82">
        <v>30</v>
      </c>
    </row>
    <row r="43" spans="1:9" ht="15" customHeight="1" x14ac:dyDescent="0.3">
      <c r="A43" s="65"/>
      <c r="B43" s="81" t="s">
        <v>63</v>
      </c>
      <c r="C43" s="81" t="s">
        <v>112</v>
      </c>
      <c r="D43" s="82">
        <v>70</v>
      </c>
      <c r="E43" s="82">
        <v>54</v>
      </c>
      <c r="F43" s="82">
        <v>48</v>
      </c>
      <c r="G43" s="82">
        <v>39</v>
      </c>
      <c r="H43" s="82">
        <v>36</v>
      </c>
      <c r="I43" s="82">
        <v>40</v>
      </c>
    </row>
    <row r="44" spans="1:9" ht="15" customHeight="1" x14ac:dyDescent="0.3">
      <c r="A44" s="65"/>
      <c r="B44" s="81" t="s">
        <v>65</v>
      </c>
      <c r="C44" s="81" t="s">
        <v>113</v>
      </c>
      <c r="D44" s="82">
        <v>102</v>
      </c>
      <c r="E44" s="82">
        <v>82</v>
      </c>
      <c r="F44" s="82">
        <v>82</v>
      </c>
      <c r="G44" s="82">
        <v>66</v>
      </c>
      <c r="H44" s="82">
        <v>35</v>
      </c>
      <c r="I44" s="82">
        <v>31</v>
      </c>
    </row>
    <row r="45" spans="1:9" ht="15" customHeight="1" x14ac:dyDescent="0.3">
      <c r="A45" s="65"/>
      <c r="B45" s="81" t="s">
        <v>67</v>
      </c>
      <c r="C45" s="81" t="s">
        <v>114</v>
      </c>
      <c r="D45" s="82">
        <v>66</v>
      </c>
      <c r="E45" s="82">
        <v>50</v>
      </c>
      <c r="F45" s="82">
        <v>36</v>
      </c>
      <c r="G45" s="82">
        <v>42</v>
      </c>
      <c r="H45" s="82">
        <v>38</v>
      </c>
      <c r="I45" s="82">
        <v>44</v>
      </c>
    </row>
    <row r="46" spans="1:9" ht="15" customHeight="1" x14ac:dyDescent="0.3">
      <c r="A46" s="65"/>
      <c r="B46" s="81" t="s">
        <v>69</v>
      </c>
      <c r="C46" s="81" t="s">
        <v>115</v>
      </c>
      <c r="D46" s="82">
        <v>163</v>
      </c>
      <c r="E46" s="82">
        <v>128</v>
      </c>
      <c r="F46" s="82">
        <v>137</v>
      </c>
      <c r="G46" s="82">
        <v>118</v>
      </c>
      <c r="H46" s="82">
        <v>126</v>
      </c>
      <c r="I46" s="82">
        <v>114</v>
      </c>
    </row>
    <row r="47" spans="1:9" ht="15" customHeight="1" x14ac:dyDescent="0.3">
      <c r="A47" s="65"/>
      <c r="B47" s="81" t="s">
        <v>71</v>
      </c>
      <c r="C47" s="81" t="s">
        <v>116</v>
      </c>
      <c r="D47" s="82">
        <v>23</v>
      </c>
      <c r="E47" s="82">
        <v>17</v>
      </c>
      <c r="F47" s="82">
        <v>17</v>
      </c>
      <c r="G47" s="82">
        <v>27</v>
      </c>
      <c r="H47" s="82">
        <v>23</v>
      </c>
      <c r="I47" s="82">
        <v>24</v>
      </c>
    </row>
    <row r="48" spans="1:9" ht="15" customHeight="1" x14ac:dyDescent="0.3">
      <c r="A48" s="65"/>
      <c r="B48" s="81" t="s">
        <v>73</v>
      </c>
      <c r="C48" s="81" t="s">
        <v>117</v>
      </c>
      <c r="D48" s="82">
        <v>21</v>
      </c>
      <c r="E48" s="82">
        <v>12</v>
      </c>
      <c r="F48" s="82">
        <v>21</v>
      </c>
      <c r="G48" s="82">
        <v>31</v>
      </c>
      <c r="H48" s="82">
        <v>33</v>
      </c>
      <c r="I48" s="82">
        <v>30</v>
      </c>
    </row>
    <row r="49" spans="1:9" ht="15" customHeight="1" x14ac:dyDescent="0.3">
      <c r="A49" s="65"/>
      <c r="B49" s="81" t="s">
        <v>75</v>
      </c>
      <c r="C49" s="81" t="s">
        <v>118</v>
      </c>
      <c r="D49" s="82">
        <v>29</v>
      </c>
      <c r="E49" s="82">
        <v>33</v>
      </c>
      <c r="F49" s="82">
        <v>34</v>
      </c>
      <c r="G49" s="82">
        <v>20</v>
      </c>
      <c r="H49" s="82">
        <v>13</v>
      </c>
      <c r="I49" s="82">
        <v>9</v>
      </c>
    </row>
    <row r="50" spans="1:9" ht="15" customHeight="1" x14ac:dyDescent="0.3">
      <c r="A50" s="65"/>
      <c r="B50" s="81" t="s">
        <v>77</v>
      </c>
      <c r="C50" s="81" t="s">
        <v>119</v>
      </c>
      <c r="D50" s="82">
        <v>35</v>
      </c>
      <c r="E50" s="82">
        <v>31</v>
      </c>
      <c r="F50" s="82">
        <v>40</v>
      </c>
      <c r="G50" s="82">
        <v>30</v>
      </c>
      <c r="H50" s="82">
        <v>26</v>
      </c>
      <c r="I50" s="82">
        <v>29</v>
      </c>
    </row>
    <row r="51" spans="1:9" ht="15" customHeight="1" x14ac:dyDescent="0.3">
      <c r="A51" s="65"/>
      <c r="B51" s="81" t="s">
        <v>79</v>
      </c>
      <c r="C51" s="81" t="s">
        <v>120</v>
      </c>
      <c r="D51" s="82">
        <v>11</v>
      </c>
      <c r="E51" s="82">
        <v>2</v>
      </c>
      <c r="F51" s="82">
        <v>2</v>
      </c>
      <c r="G51" s="82">
        <v>2</v>
      </c>
      <c r="H51" s="82">
        <v>3</v>
      </c>
      <c r="I51" s="82">
        <v>2</v>
      </c>
    </row>
    <row r="52" spans="1:9" ht="15" customHeight="1" x14ac:dyDescent="0.3">
      <c r="A52" s="65"/>
      <c r="B52" s="81" t="s">
        <v>81</v>
      </c>
      <c r="C52" s="81" t="s">
        <v>121</v>
      </c>
      <c r="D52" s="82">
        <v>14</v>
      </c>
      <c r="E52" s="82">
        <v>8</v>
      </c>
      <c r="F52" s="82">
        <v>12</v>
      </c>
      <c r="G52" s="82">
        <v>12</v>
      </c>
      <c r="H52" s="82">
        <v>12</v>
      </c>
      <c r="I52" s="82">
        <v>11</v>
      </c>
    </row>
    <row r="53" spans="1:9" ht="15" customHeight="1" x14ac:dyDescent="0.3">
      <c r="A53" s="65"/>
      <c r="B53" s="81" t="s">
        <v>83</v>
      </c>
      <c r="C53" s="81" t="s">
        <v>122</v>
      </c>
      <c r="D53" s="82">
        <v>44</v>
      </c>
      <c r="E53" s="82">
        <v>34</v>
      </c>
      <c r="F53" s="82">
        <v>34</v>
      </c>
      <c r="G53" s="82">
        <v>29</v>
      </c>
      <c r="H53" s="82">
        <v>24</v>
      </c>
      <c r="I53" s="82">
        <v>31</v>
      </c>
    </row>
    <row r="54" spans="1:9" ht="15" customHeight="1" x14ac:dyDescent="0.3">
      <c r="A54" s="65"/>
      <c r="B54" s="81" t="s">
        <v>85</v>
      </c>
      <c r="C54" s="81" t="s">
        <v>123</v>
      </c>
      <c r="D54" s="82">
        <v>122</v>
      </c>
      <c r="E54" s="82">
        <v>105</v>
      </c>
      <c r="F54" s="82">
        <v>97</v>
      </c>
      <c r="G54" s="82">
        <v>54</v>
      </c>
      <c r="H54" s="82">
        <v>38</v>
      </c>
      <c r="I54" s="82">
        <v>51</v>
      </c>
    </row>
    <row r="55" spans="1:9" ht="15" customHeight="1" x14ac:dyDescent="0.3">
      <c r="A55" s="65"/>
      <c r="B55" s="81" t="s">
        <v>87</v>
      </c>
      <c r="C55" s="81" t="s">
        <v>124</v>
      </c>
      <c r="D55" s="82">
        <v>18</v>
      </c>
      <c r="E55" s="82">
        <v>14</v>
      </c>
      <c r="F55" s="82">
        <v>10</v>
      </c>
      <c r="G55" s="82">
        <v>14</v>
      </c>
      <c r="H55" s="82">
        <v>13</v>
      </c>
      <c r="I55" s="82">
        <v>9</v>
      </c>
    </row>
    <row r="56" spans="1:9" ht="15" customHeight="1" x14ac:dyDescent="0.3">
      <c r="A56" s="65"/>
      <c r="B56" s="81" t="s">
        <v>89</v>
      </c>
      <c r="C56" s="81" t="s">
        <v>125</v>
      </c>
      <c r="D56" s="82">
        <v>12</v>
      </c>
      <c r="E56" s="82">
        <v>4</v>
      </c>
      <c r="F56" s="82">
        <v>4</v>
      </c>
      <c r="G56" s="82">
        <v>5</v>
      </c>
      <c r="H56" s="82">
        <v>5</v>
      </c>
      <c r="I56" s="82">
        <v>5</v>
      </c>
    </row>
    <row r="57" spans="1:9" ht="15" customHeight="1" x14ac:dyDescent="0.3">
      <c r="A57" s="65"/>
      <c r="B57" s="81" t="s">
        <v>91</v>
      </c>
      <c r="C57" s="81" t="s">
        <v>126</v>
      </c>
      <c r="D57" s="82">
        <v>3</v>
      </c>
      <c r="E57" s="82">
        <v>3</v>
      </c>
      <c r="F57" s="82">
        <v>3</v>
      </c>
      <c r="G57" s="82">
        <v>1</v>
      </c>
      <c r="H57" s="82">
        <v>2</v>
      </c>
      <c r="I57" s="82">
        <v>0</v>
      </c>
    </row>
    <row r="58" spans="1:9" ht="15" customHeight="1" x14ac:dyDescent="0.3">
      <c r="A58" s="65"/>
      <c r="B58" s="83"/>
      <c r="C58" s="83" t="s">
        <v>110</v>
      </c>
      <c r="D58" s="84">
        <v>769</v>
      </c>
      <c r="E58" s="84">
        <v>606</v>
      </c>
      <c r="F58" s="84">
        <v>610</v>
      </c>
      <c r="G58" s="84">
        <v>523</v>
      </c>
      <c r="H58" s="84">
        <v>456</v>
      </c>
      <c r="I58" s="84">
        <v>460</v>
      </c>
    </row>
    <row r="59" spans="1:9" ht="15" customHeight="1" x14ac:dyDescent="0.3"/>
    <row r="60" spans="1:9" ht="15" customHeight="1" x14ac:dyDescent="0.3"/>
    <row r="61" spans="1:9" ht="15" customHeight="1" x14ac:dyDescent="0.3">
      <c r="A61" s="55" t="s">
        <v>47</v>
      </c>
      <c r="B61" s="100" t="s">
        <v>59</v>
      </c>
      <c r="C61" s="100" t="s">
        <v>60</v>
      </c>
      <c r="D61" s="100">
        <v>2021</v>
      </c>
      <c r="E61" s="100">
        <v>2022</v>
      </c>
      <c r="F61" s="100">
        <v>2023</v>
      </c>
      <c r="G61" s="100">
        <v>2024</v>
      </c>
      <c r="H61" s="100">
        <v>2025</v>
      </c>
      <c r="I61" s="100">
        <v>2026</v>
      </c>
    </row>
    <row r="62" spans="1:9" ht="15" customHeight="1" x14ac:dyDescent="0.3">
      <c r="A62" s="290"/>
      <c r="B62" s="101" t="s">
        <v>61</v>
      </c>
      <c r="C62" s="101" t="s">
        <v>111</v>
      </c>
      <c r="D62" s="102">
        <v>0</v>
      </c>
      <c r="E62" s="102">
        <v>0</v>
      </c>
      <c r="F62" s="102">
        <v>0</v>
      </c>
      <c r="G62" s="102">
        <v>0</v>
      </c>
      <c r="H62" s="102">
        <v>0</v>
      </c>
      <c r="I62" s="102">
        <v>0</v>
      </c>
    </row>
    <row r="63" spans="1:9" ht="15" customHeight="1" x14ac:dyDescent="0.3">
      <c r="A63" s="290"/>
      <c r="B63" s="101" t="s">
        <v>63</v>
      </c>
      <c r="C63" s="101" t="s">
        <v>112</v>
      </c>
      <c r="D63" s="102">
        <v>9</v>
      </c>
      <c r="E63" s="102">
        <v>7</v>
      </c>
      <c r="F63" s="102">
        <v>8</v>
      </c>
      <c r="G63" s="102">
        <v>6</v>
      </c>
      <c r="H63" s="102">
        <v>4</v>
      </c>
      <c r="I63" s="102">
        <v>3</v>
      </c>
    </row>
    <row r="64" spans="1:9" ht="15" customHeight="1" x14ac:dyDescent="0.3">
      <c r="A64" s="290"/>
      <c r="B64" s="101" t="s">
        <v>65</v>
      </c>
      <c r="C64" s="101" t="s">
        <v>113</v>
      </c>
      <c r="D64" s="102">
        <v>0</v>
      </c>
      <c r="E64" s="102">
        <v>0</v>
      </c>
      <c r="F64" s="102">
        <v>0</v>
      </c>
      <c r="G64" s="102">
        <v>0</v>
      </c>
      <c r="H64" s="102">
        <v>0</v>
      </c>
      <c r="I64" s="102">
        <v>0</v>
      </c>
    </row>
    <row r="65" spans="1:9" ht="15" customHeight="1" x14ac:dyDescent="0.3">
      <c r="A65" s="290"/>
      <c r="B65" s="101" t="s">
        <v>67</v>
      </c>
      <c r="C65" s="101" t="s">
        <v>114</v>
      </c>
      <c r="D65" s="102">
        <v>18</v>
      </c>
      <c r="E65" s="102">
        <v>16</v>
      </c>
      <c r="F65" s="102">
        <v>7</v>
      </c>
      <c r="G65" s="102">
        <v>9</v>
      </c>
      <c r="H65" s="102">
        <v>8</v>
      </c>
      <c r="I65" s="102">
        <v>6</v>
      </c>
    </row>
    <row r="66" spans="1:9" ht="15" customHeight="1" x14ac:dyDescent="0.3">
      <c r="A66" s="13"/>
      <c r="B66" s="101" t="s">
        <v>69</v>
      </c>
      <c r="C66" s="101" t="s">
        <v>115</v>
      </c>
      <c r="D66" s="102">
        <v>12</v>
      </c>
      <c r="E66" s="102">
        <v>7</v>
      </c>
      <c r="F66" s="102">
        <v>4</v>
      </c>
      <c r="G66" s="102">
        <v>4</v>
      </c>
      <c r="H66" s="102">
        <v>3</v>
      </c>
      <c r="I66" s="102">
        <v>5</v>
      </c>
    </row>
    <row r="67" spans="1:9" ht="15" customHeight="1" x14ac:dyDescent="0.3">
      <c r="A67" s="13"/>
      <c r="B67" s="101" t="s">
        <v>71</v>
      </c>
      <c r="C67" s="101" t="s">
        <v>116</v>
      </c>
      <c r="D67" s="102">
        <v>2</v>
      </c>
      <c r="E67" s="102">
        <v>3</v>
      </c>
      <c r="F67" s="102">
        <v>4</v>
      </c>
      <c r="G67" s="102">
        <v>4</v>
      </c>
      <c r="H67" s="102">
        <v>6</v>
      </c>
      <c r="I67" s="102">
        <v>8</v>
      </c>
    </row>
    <row r="68" spans="1:9" ht="15" customHeight="1" x14ac:dyDescent="0.3">
      <c r="A68" s="13"/>
      <c r="B68" s="101" t="s">
        <v>73</v>
      </c>
      <c r="C68" s="101" t="s">
        <v>117</v>
      </c>
      <c r="D68" s="102">
        <v>2</v>
      </c>
      <c r="E68" s="102">
        <v>3</v>
      </c>
      <c r="F68" s="102">
        <v>2</v>
      </c>
      <c r="G68" s="102">
        <v>2</v>
      </c>
      <c r="H68" s="102">
        <v>2</v>
      </c>
      <c r="I68" s="102">
        <v>3</v>
      </c>
    </row>
    <row r="69" spans="1:9" ht="15" customHeight="1" x14ac:dyDescent="0.3">
      <c r="A69" s="13"/>
      <c r="B69" s="101" t="s">
        <v>75</v>
      </c>
      <c r="C69" s="101" t="s">
        <v>118</v>
      </c>
      <c r="D69" s="102">
        <v>11</v>
      </c>
      <c r="E69" s="102">
        <v>8</v>
      </c>
      <c r="F69" s="102">
        <v>8</v>
      </c>
      <c r="G69" s="102">
        <v>8</v>
      </c>
      <c r="H69" s="102">
        <v>13</v>
      </c>
      <c r="I69" s="102">
        <v>14</v>
      </c>
    </row>
    <row r="70" spans="1:9" ht="15" customHeight="1" x14ac:dyDescent="0.3">
      <c r="A70" s="13"/>
      <c r="B70" s="101" t="s">
        <v>77</v>
      </c>
      <c r="C70" s="101" t="s">
        <v>119</v>
      </c>
      <c r="D70" s="102">
        <v>5</v>
      </c>
      <c r="E70" s="102">
        <v>5</v>
      </c>
      <c r="F70" s="102">
        <v>4</v>
      </c>
      <c r="G70" s="102">
        <v>4</v>
      </c>
      <c r="H70" s="102">
        <v>3</v>
      </c>
      <c r="I70" s="102">
        <v>1</v>
      </c>
    </row>
    <row r="71" spans="1:9" ht="15" customHeight="1" x14ac:dyDescent="0.3">
      <c r="A71" s="13"/>
      <c r="B71" s="101" t="s">
        <v>79</v>
      </c>
      <c r="C71" s="101" t="s">
        <v>120</v>
      </c>
      <c r="D71" s="102">
        <v>8</v>
      </c>
      <c r="E71" s="102">
        <v>6</v>
      </c>
      <c r="F71" s="102">
        <v>6</v>
      </c>
      <c r="G71" s="102">
        <v>5</v>
      </c>
      <c r="H71" s="102">
        <v>5</v>
      </c>
      <c r="I71" s="102">
        <v>8</v>
      </c>
    </row>
    <row r="72" spans="1:9" ht="15" customHeight="1" x14ac:dyDescent="0.3">
      <c r="A72" s="13"/>
      <c r="B72" s="101" t="s">
        <v>81</v>
      </c>
      <c r="C72" s="101" t="s">
        <v>121</v>
      </c>
      <c r="D72" s="102">
        <v>9</v>
      </c>
      <c r="E72" s="102">
        <v>8</v>
      </c>
      <c r="F72" s="102">
        <v>6</v>
      </c>
      <c r="G72" s="102">
        <v>5</v>
      </c>
      <c r="H72" s="102">
        <v>6</v>
      </c>
      <c r="I72" s="102">
        <v>5</v>
      </c>
    </row>
    <row r="73" spans="1:9" ht="15" customHeight="1" x14ac:dyDescent="0.3">
      <c r="A73" s="13"/>
      <c r="B73" s="101" t="s">
        <v>83</v>
      </c>
      <c r="C73" s="101" t="s">
        <v>122</v>
      </c>
      <c r="D73" s="102">
        <v>6</v>
      </c>
      <c r="E73" s="102">
        <v>7</v>
      </c>
      <c r="F73" s="102">
        <v>4</v>
      </c>
      <c r="G73" s="102">
        <v>2</v>
      </c>
      <c r="H73" s="102">
        <v>0</v>
      </c>
      <c r="I73" s="102">
        <v>0</v>
      </c>
    </row>
    <row r="74" spans="1:9" ht="15" customHeight="1" x14ac:dyDescent="0.3">
      <c r="A74" s="13"/>
      <c r="B74" s="101" t="s">
        <v>85</v>
      </c>
      <c r="C74" s="101" t="s">
        <v>123</v>
      </c>
      <c r="D74" s="102">
        <v>6</v>
      </c>
      <c r="E74" s="102">
        <v>7</v>
      </c>
      <c r="F74" s="102">
        <v>11</v>
      </c>
      <c r="G74" s="102">
        <v>10</v>
      </c>
      <c r="H74" s="102">
        <v>7</v>
      </c>
      <c r="I74" s="102">
        <v>9</v>
      </c>
    </row>
    <row r="75" spans="1:9" ht="15" customHeight="1" x14ac:dyDescent="0.3">
      <c r="A75" s="13"/>
      <c r="B75" s="101" t="s">
        <v>87</v>
      </c>
      <c r="C75" s="101" t="s">
        <v>124</v>
      </c>
      <c r="D75" s="102">
        <v>0</v>
      </c>
      <c r="E75" s="102">
        <v>0</v>
      </c>
      <c r="F75" s="102">
        <v>1</v>
      </c>
      <c r="G75" s="102">
        <v>0</v>
      </c>
      <c r="H75" s="102">
        <v>0</v>
      </c>
      <c r="I75" s="102">
        <v>0</v>
      </c>
    </row>
    <row r="76" spans="1:9" ht="15" customHeight="1" x14ac:dyDescent="0.3">
      <c r="A76" s="13"/>
      <c r="B76" s="101" t="s">
        <v>89</v>
      </c>
      <c r="C76" s="101" t="s">
        <v>125</v>
      </c>
      <c r="D76" s="102">
        <v>0</v>
      </c>
      <c r="E76" s="102">
        <v>0</v>
      </c>
      <c r="F76" s="102">
        <v>0</v>
      </c>
      <c r="G76" s="102">
        <v>0</v>
      </c>
      <c r="H76" s="102">
        <v>0</v>
      </c>
      <c r="I76" s="102">
        <v>0</v>
      </c>
    </row>
    <row r="77" spans="1:9" ht="15" customHeight="1" x14ac:dyDescent="0.3">
      <c r="A77" s="13"/>
      <c r="B77" s="101" t="s">
        <v>91</v>
      </c>
      <c r="C77" s="101" t="s">
        <v>126</v>
      </c>
      <c r="D77" s="102">
        <v>0</v>
      </c>
      <c r="E77" s="102">
        <v>0</v>
      </c>
      <c r="F77" s="102">
        <v>0</v>
      </c>
      <c r="G77" s="102">
        <v>0</v>
      </c>
      <c r="H77" s="102">
        <v>0</v>
      </c>
      <c r="I77" s="102">
        <v>0</v>
      </c>
    </row>
    <row r="78" spans="1:9" ht="15" customHeight="1" x14ac:dyDescent="0.3">
      <c r="A78" s="13"/>
      <c r="B78" s="103"/>
      <c r="C78" s="103" t="s">
        <v>110</v>
      </c>
      <c r="D78" s="104">
        <v>88</v>
      </c>
      <c r="E78" s="104">
        <v>77</v>
      </c>
      <c r="F78" s="104">
        <v>65</v>
      </c>
      <c r="G78" s="104">
        <v>59</v>
      </c>
      <c r="H78" s="104">
        <v>57</v>
      </c>
      <c r="I78" s="104">
        <v>62</v>
      </c>
    </row>
    <row r="79" spans="1:9" ht="15" customHeight="1" x14ac:dyDescent="0.3"/>
    <row r="80" spans="1:9" ht="15" customHeight="1" x14ac:dyDescent="0.3"/>
    <row r="81" spans="1:9" ht="15" customHeight="1" x14ac:dyDescent="0.3">
      <c r="A81" s="54" t="s">
        <v>46</v>
      </c>
      <c r="B81" s="105" t="s">
        <v>59</v>
      </c>
      <c r="C81" s="105" t="s">
        <v>60</v>
      </c>
      <c r="D81" s="105">
        <v>2021</v>
      </c>
      <c r="E81" s="105">
        <v>2022</v>
      </c>
      <c r="F81" s="105">
        <v>2023</v>
      </c>
      <c r="G81" s="105">
        <v>2024</v>
      </c>
      <c r="H81" s="105">
        <v>2025</v>
      </c>
      <c r="I81" s="105">
        <v>2026</v>
      </c>
    </row>
    <row r="82" spans="1:9" ht="15" customHeight="1" x14ac:dyDescent="0.3">
      <c r="A82" s="288"/>
      <c r="B82" s="106" t="s">
        <v>61</v>
      </c>
      <c r="C82" s="106" t="s">
        <v>111</v>
      </c>
      <c r="D82" s="107">
        <v>0</v>
      </c>
      <c r="E82" s="107">
        <v>3</v>
      </c>
      <c r="F82" s="107">
        <v>5</v>
      </c>
      <c r="G82" s="107">
        <v>6</v>
      </c>
      <c r="H82" s="107">
        <v>3</v>
      </c>
      <c r="I82" s="107">
        <v>3</v>
      </c>
    </row>
    <row r="83" spans="1:9" ht="15" customHeight="1" x14ac:dyDescent="0.3">
      <c r="A83" s="288"/>
      <c r="B83" s="106" t="s">
        <v>63</v>
      </c>
      <c r="C83" s="106" t="s">
        <v>112</v>
      </c>
      <c r="D83" s="107">
        <v>0</v>
      </c>
      <c r="E83" s="107">
        <v>0</v>
      </c>
      <c r="F83" s="107">
        <v>0</v>
      </c>
      <c r="G83" s="107">
        <v>0</v>
      </c>
      <c r="H83" s="107">
        <v>5</v>
      </c>
      <c r="I83" s="107">
        <v>3</v>
      </c>
    </row>
    <row r="84" spans="1:9" ht="15" customHeight="1" x14ac:dyDescent="0.3">
      <c r="A84" s="288"/>
      <c r="B84" s="106" t="s">
        <v>65</v>
      </c>
      <c r="C84" s="106" t="s">
        <v>113</v>
      </c>
      <c r="D84" s="107">
        <v>2</v>
      </c>
      <c r="E84" s="107">
        <v>1</v>
      </c>
      <c r="F84" s="107">
        <v>2</v>
      </c>
      <c r="G84" s="107">
        <v>2</v>
      </c>
      <c r="H84" s="107">
        <v>2</v>
      </c>
      <c r="I84" s="107">
        <v>1</v>
      </c>
    </row>
    <row r="85" spans="1:9" ht="15" customHeight="1" x14ac:dyDescent="0.3">
      <c r="A85" s="288"/>
      <c r="B85" s="106" t="s">
        <v>67</v>
      </c>
      <c r="C85" s="106" t="s">
        <v>114</v>
      </c>
      <c r="D85" s="107">
        <v>26</v>
      </c>
      <c r="E85" s="107">
        <v>28</v>
      </c>
      <c r="F85" s="107">
        <v>24</v>
      </c>
      <c r="G85" s="107">
        <v>26</v>
      </c>
      <c r="H85" s="107">
        <v>23</v>
      </c>
      <c r="I85" s="107">
        <v>16</v>
      </c>
    </row>
    <row r="86" spans="1:9" ht="15" customHeight="1" x14ac:dyDescent="0.3">
      <c r="A86" s="12"/>
      <c r="B86" s="106" t="s">
        <v>69</v>
      </c>
      <c r="C86" s="106" t="s">
        <v>115</v>
      </c>
      <c r="D86" s="107">
        <v>1</v>
      </c>
      <c r="E86" s="107">
        <v>0</v>
      </c>
      <c r="F86" s="107">
        <v>8</v>
      </c>
      <c r="G86" s="107">
        <v>7</v>
      </c>
      <c r="H86" s="107">
        <v>4</v>
      </c>
      <c r="I86" s="107">
        <v>10</v>
      </c>
    </row>
    <row r="87" spans="1:9" ht="15" customHeight="1" x14ac:dyDescent="0.3">
      <c r="A87" s="12"/>
      <c r="B87" s="106" t="s">
        <v>71</v>
      </c>
      <c r="C87" s="106" t="s">
        <v>116</v>
      </c>
      <c r="D87" s="107">
        <v>11</v>
      </c>
      <c r="E87" s="107">
        <v>4</v>
      </c>
      <c r="F87" s="107">
        <v>3</v>
      </c>
      <c r="G87" s="107">
        <v>1</v>
      </c>
      <c r="H87" s="107">
        <v>0</v>
      </c>
      <c r="I87" s="107">
        <v>4</v>
      </c>
    </row>
    <row r="88" spans="1:9" ht="15" customHeight="1" x14ac:dyDescent="0.3">
      <c r="A88" s="12"/>
      <c r="B88" s="106" t="s">
        <v>73</v>
      </c>
      <c r="C88" s="106" t="s">
        <v>117</v>
      </c>
      <c r="D88" s="107">
        <v>0</v>
      </c>
      <c r="E88" s="107">
        <v>0</v>
      </c>
      <c r="F88" s="107">
        <v>0</v>
      </c>
      <c r="G88" s="107">
        <v>0</v>
      </c>
      <c r="H88" s="107">
        <v>0</v>
      </c>
      <c r="I88" s="107">
        <v>1</v>
      </c>
    </row>
    <row r="89" spans="1:9" ht="15" customHeight="1" x14ac:dyDescent="0.3">
      <c r="A89" s="12"/>
      <c r="B89" s="106" t="s">
        <v>75</v>
      </c>
      <c r="C89" s="106" t="s">
        <v>118</v>
      </c>
      <c r="D89" s="107">
        <v>2</v>
      </c>
      <c r="E89" s="107">
        <v>3</v>
      </c>
      <c r="F89" s="107">
        <v>13</v>
      </c>
      <c r="G89" s="107">
        <v>18</v>
      </c>
      <c r="H89" s="107">
        <v>22</v>
      </c>
      <c r="I89" s="107">
        <v>24</v>
      </c>
    </row>
    <row r="90" spans="1:9" ht="15" customHeight="1" x14ac:dyDescent="0.3">
      <c r="A90" s="12"/>
      <c r="B90" s="106" t="s">
        <v>77</v>
      </c>
      <c r="C90" s="106" t="s">
        <v>119</v>
      </c>
      <c r="D90" s="107">
        <v>0</v>
      </c>
      <c r="E90" s="107">
        <v>0</v>
      </c>
      <c r="F90" s="107">
        <v>0</v>
      </c>
      <c r="G90" s="107">
        <v>0</v>
      </c>
      <c r="H90" s="107">
        <v>1</v>
      </c>
      <c r="I90" s="107">
        <v>0</v>
      </c>
    </row>
    <row r="91" spans="1:9" ht="15" customHeight="1" x14ac:dyDescent="0.3">
      <c r="A91" s="12"/>
      <c r="B91" s="106" t="s">
        <v>79</v>
      </c>
      <c r="C91" s="106" t="s">
        <v>120</v>
      </c>
      <c r="D91" s="107">
        <v>14</v>
      </c>
      <c r="E91" s="107">
        <v>5</v>
      </c>
      <c r="F91" s="107">
        <v>7</v>
      </c>
      <c r="G91" s="107">
        <v>4</v>
      </c>
      <c r="H91" s="107">
        <v>4</v>
      </c>
      <c r="I91" s="107">
        <v>6</v>
      </c>
    </row>
    <row r="92" spans="1:9" ht="15" customHeight="1" x14ac:dyDescent="0.3">
      <c r="A92" s="12"/>
      <c r="B92" s="106" t="s">
        <v>81</v>
      </c>
      <c r="C92" s="106" t="s">
        <v>121</v>
      </c>
      <c r="D92" s="107">
        <v>0</v>
      </c>
      <c r="E92" s="107">
        <v>0</v>
      </c>
      <c r="F92" s="107">
        <v>0</v>
      </c>
      <c r="G92" s="107">
        <v>1</v>
      </c>
      <c r="H92" s="107">
        <v>1</v>
      </c>
      <c r="I92" s="107">
        <v>0</v>
      </c>
    </row>
    <row r="93" spans="1:9" ht="15" customHeight="1" x14ac:dyDescent="0.3">
      <c r="A93" s="12"/>
      <c r="B93" s="106" t="s">
        <v>83</v>
      </c>
      <c r="C93" s="106" t="s">
        <v>122</v>
      </c>
      <c r="D93" s="107">
        <v>0</v>
      </c>
      <c r="E93" s="107">
        <v>0</v>
      </c>
      <c r="F93" s="107">
        <v>0</v>
      </c>
      <c r="G93" s="107">
        <v>0</v>
      </c>
      <c r="H93" s="107">
        <v>0</v>
      </c>
      <c r="I93" s="107">
        <v>8</v>
      </c>
    </row>
    <row r="94" spans="1:9" ht="15" customHeight="1" x14ac:dyDescent="0.3">
      <c r="A94" s="12"/>
      <c r="B94" s="106" t="s">
        <v>85</v>
      </c>
      <c r="C94" s="106" t="s">
        <v>123</v>
      </c>
      <c r="D94" s="107">
        <v>0</v>
      </c>
      <c r="E94" s="107">
        <v>0</v>
      </c>
      <c r="F94" s="107">
        <v>0</v>
      </c>
      <c r="G94" s="107">
        <v>0</v>
      </c>
      <c r="H94" s="107">
        <v>0</v>
      </c>
      <c r="I94" s="107">
        <v>0</v>
      </c>
    </row>
    <row r="95" spans="1:9" ht="15" customHeight="1" x14ac:dyDescent="0.3">
      <c r="A95" s="12"/>
      <c r="B95" s="106" t="s">
        <v>87</v>
      </c>
      <c r="C95" s="106" t="s">
        <v>124</v>
      </c>
      <c r="D95" s="107">
        <v>0</v>
      </c>
      <c r="E95" s="107">
        <v>0</v>
      </c>
      <c r="F95" s="107">
        <v>0</v>
      </c>
      <c r="G95" s="107">
        <v>0</v>
      </c>
      <c r="H95" s="107">
        <v>0</v>
      </c>
      <c r="I95" s="107">
        <v>3</v>
      </c>
    </row>
    <row r="96" spans="1:9" ht="15" customHeight="1" x14ac:dyDescent="0.3">
      <c r="A96" s="12"/>
      <c r="B96" s="106" t="s">
        <v>89</v>
      </c>
      <c r="C96" s="106" t="s">
        <v>125</v>
      </c>
      <c r="D96" s="107">
        <v>0</v>
      </c>
      <c r="E96" s="107">
        <v>0</v>
      </c>
      <c r="F96" s="107">
        <v>0</v>
      </c>
      <c r="G96" s="107">
        <v>0</v>
      </c>
      <c r="H96" s="107">
        <v>0</v>
      </c>
      <c r="I96" s="107">
        <v>0</v>
      </c>
    </row>
    <row r="97" spans="1:9" ht="15" customHeight="1" x14ac:dyDescent="0.3">
      <c r="A97" s="12"/>
      <c r="B97" s="106" t="s">
        <v>91</v>
      </c>
      <c r="C97" s="106" t="s">
        <v>126</v>
      </c>
      <c r="D97" s="107">
        <v>0</v>
      </c>
      <c r="E97" s="107">
        <v>0</v>
      </c>
      <c r="F97" s="107">
        <v>0</v>
      </c>
      <c r="G97" s="107">
        <v>0</v>
      </c>
      <c r="H97" s="107">
        <v>6</v>
      </c>
      <c r="I97" s="107">
        <v>9</v>
      </c>
    </row>
    <row r="98" spans="1:9" ht="15" customHeight="1" x14ac:dyDescent="0.3">
      <c r="A98" s="12"/>
      <c r="B98" s="108"/>
      <c r="C98" s="108" t="s">
        <v>110</v>
      </c>
      <c r="D98" s="109">
        <v>56</v>
      </c>
      <c r="E98" s="109">
        <v>44</v>
      </c>
      <c r="F98" s="109">
        <v>62</v>
      </c>
      <c r="G98" s="109">
        <v>65</v>
      </c>
      <c r="H98" s="109">
        <v>71</v>
      </c>
      <c r="I98" s="109">
        <v>88</v>
      </c>
    </row>
    <row r="99" spans="1:9" ht="15" customHeight="1" x14ac:dyDescent="0.3"/>
    <row r="100" spans="1:9" ht="15" customHeight="1" x14ac:dyDescent="0.3"/>
    <row r="101" spans="1:9" ht="15" customHeight="1" x14ac:dyDescent="0.3"/>
    <row r="102" spans="1:9" ht="15" customHeight="1" x14ac:dyDescent="0.3"/>
    <row r="103" spans="1:9" ht="15" customHeight="1" x14ac:dyDescent="0.3"/>
    <row r="104" spans="1:9" ht="15" customHeight="1" x14ac:dyDescent="0.3"/>
    <row r="105" spans="1:9" ht="15" customHeight="1" x14ac:dyDescent="0.3"/>
    <row r="106" spans="1:9" ht="15" customHeight="1" x14ac:dyDescent="0.3"/>
    <row r="107" spans="1:9" ht="15" customHeight="1" x14ac:dyDescent="0.3"/>
    <row r="108" spans="1:9" ht="15" customHeight="1" x14ac:dyDescent="0.3"/>
    <row r="109" spans="1:9" ht="15" customHeight="1" x14ac:dyDescent="0.3"/>
    <row r="110" spans="1:9" ht="15" customHeight="1" x14ac:dyDescent="0.3"/>
    <row r="111" spans="1:9" ht="15" customHeight="1" x14ac:dyDescent="0.3"/>
    <row r="112" spans="1:9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  <row r="285" ht="15" customHeight="1" x14ac:dyDescent="0.3"/>
    <row r="286" ht="15" customHeight="1" x14ac:dyDescent="0.3"/>
    <row r="287" ht="15" customHeight="1" x14ac:dyDescent="0.3"/>
    <row r="288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  <row r="348" ht="15" customHeight="1" x14ac:dyDescent="0.3"/>
    <row r="349" ht="15" customHeight="1" x14ac:dyDescent="0.3"/>
    <row r="350" ht="15" customHeight="1" x14ac:dyDescent="0.3"/>
    <row r="351" ht="15" customHeight="1" x14ac:dyDescent="0.3"/>
    <row r="352" ht="15" customHeight="1" x14ac:dyDescent="0.3"/>
    <row r="353" ht="15" customHeight="1" x14ac:dyDescent="0.3"/>
    <row r="354" ht="15" customHeight="1" x14ac:dyDescent="0.3"/>
    <row r="355" ht="15" customHeight="1" x14ac:dyDescent="0.3"/>
    <row r="356" ht="15" customHeight="1" x14ac:dyDescent="0.3"/>
    <row r="357" ht="15" customHeight="1" x14ac:dyDescent="0.3"/>
    <row r="358" ht="15" customHeight="1" x14ac:dyDescent="0.3"/>
    <row r="359" ht="15" customHeight="1" x14ac:dyDescent="0.3"/>
    <row r="360" ht="15" customHeight="1" x14ac:dyDescent="0.3"/>
    <row r="361" ht="15" customHeight="1" x14ac:dyDescent="0.3"/>
    <row r="362" ht="15" customHeight="1" x14ac:dyDescent="0.3"/>
    <row r="363" ht="15" customHeight="1" x14ac:dyDescent="0.3"/>
    <row r="364" ht="15" customHeight="1" x14ac:dyDescent="0.3"/>
    <row r="365" ht="15" customHeight="1" x14ac:dyDescent="0.3"/>
    <row r="366" ht="15" customHeight="1" x14ac:dyDescent="0.3"/>
    <row r="367" ht="15" customHeight="1" x14ac:dyDescent="0.3"/>
    <row r="368" ht="15" customHeight="1" x14ac:dyDescent="0.3"/>
    <row r="369" ht="15" customHeight="1" x14ac:dyDescent="0.3"/>
    <row r="370" ht="15" customHeight="1" x14ac:dyDescent="0.3"/>
    <row r="371" ht="15" customHeight="1" x14ac:dyDescent="0.3"/>
    <row r="372" ht="15" customHeight="1" x14ac:dyDescent="0.3"/>
    <row r="373" ht="15" customHeight="1" x14ac:dyDescent="0.3"/>
    <row r="374" ht="15" customHeight="1" x14ac:dyDescent="0.3"/>
    <row r="375" ht="15" customHeight="1" x14ac:dyDescent="0.3"/>
    <row r="376" ht="15" customHeight="1" x14ac:dyDescent="0.3"/>
    <row r="377" ht="15" customHeight="1" x14ac:dyDescent="0.3"/>
    <row r="378" ht="15" customHeight="1" x14ac:dyDescent="0.3"/>
    <row r="379" ht="15" customHeight="1" x14ac:dyDescent="0.3"/>
    <row r="380" ht="15" customHeight="1" x14ac:dyDescent="0.3"/>
    <row r="381" ht="15" customHeight="1" x14ac:dyDescent="0.3"/>
    <row r="382" ht="15" customHeight="1" x14ac:dyDescent="0.3"/>
    <row r="383" ht="15" customHeight="1" x14ac:dyDescent="0.3"/>
    <row r="384" ht="15" customHeight="1" x14ac:dyDescent="0.3"/>
    <row r="385" ht="15" customHeight="1" x14ac:dyDescent="0.3"/>
    <row r="386" ht="15" customHeight="1" x14ac:dyDescent="0.3"/>
    <row r="387" ht="15" customHeight="1" x14ac:dyDescent="0.3"/>
    <row r="388" ht="15" customHeight="1" x14ac:dyDescent="0.3"/>
    <row r="389" ht="15" customHeight="1" x14ac:dyDescent="0.3"/>
    <row r="390" ht="15" customHeight="1" x14ac:dyDescent="0.3"/>
    <row r="391" ht="15" customHeight="1" x14ac:dyDescent="0.3"/>
    <row r="392" ht="15" customHeight="1" x14ac:dyDescent="0.3"/>
    <row r="393" ht="15" customHeight="1" x14ac:dyDescent="0.3"/>
    <row r="394" ht="15" customHeight="1" x14ac:dyDescent="0.3"/>
    <row r="395" ht="15" customHeight="1" x14ac:dyDescent="0.3"/>
    <row r="396" ht="15" customHeight="1" x14ac:dyDescent="0.3"/>
    <row r="397" ht="15" customHeight="1" x14ac:dyDescent="0.3"/>
    <row r="398" ht="15" customHeight="1" x14ac:dyDescent="0.3"/>
    <row r="399" ht="15" customHeight="1" x14ac:dyDescent="0.3"/>
    <row r="400" ht="15" customHeight="1" x14ac:dyDescent="0.3"/>
    <row r="401" ht="15" customHeight="1" x14ac:dyDescent="0.3"/>
    <row r="402" ht="15" customHeight="1" x14ac:dyDescent="0.3"/>
    <row r="403" ht="15" customHeight="1" x14ac:dyDescent="0.3"/>
    <row r="404" ht="15" customHeight="1" x14ac:dyDescent="0.3"/>
    <row r="405" ht="15" customHeight="1" x14ac:dyDescent="0.3"/>
    <row r="406" ht="15" customHeight="1" x14ac:dyDescent="0.3"/>
    <row r="407" ht="15" customHeight="1" x14ac:dyDescent="0.3"/>
    <row r="408" ht="15" customHeight="1" x14ac:dyDescent="0.3"/>
    <row r="409" ht="15" customHeight="1" x14ac:dyDescent="0.3"/>
    <row r="410" ht="15" customHeight="1" x14ac:dyDescent="0.3"/>
    <row r="411" ht="15" customHeight="1" x14ac:dyDescent="0.3"/>
    <row r="412" ht="15" customHeight="1" x14ac:dyDescent="0.3"/>
    <row r="413" ht="15" customHeight="1" x14ac:dyDescent="0.3"/>
    <row r="414" ht="15" customHeight="1" x14ac:dyDescent="0.3"/>
    <row r="415" ht="15" customHeight="1" x14ac:dyDescent="0.3"/>
    <row r="416" ht="15" customHeight="1" x14ac:dyDescent="0.3"/>
    <row r="417" ht="15" customHeight="1" x14ac:dyDescent="0.3"/>
    <row r="418" ht="15" customHeight="1" x14ac:dyDescent="0.3"/>
    <row r="419" ht="15" customHeight="1" x14ac:dyDescent="0.3"/>
    <row r="420" ht="15" customHeight="1" x14ac:dyDescent="0.3"/>
    <row r="421" ht="15" customHeight="1" x14ac:dyDescent="0.3"/>
    <row r="422" ht="15" customHeight="1" x14ac:dyDescent="0.3"/>
    <row r="423" ht="15" customHeight="1" x14ac:dyDescent="0.3"/>
    <row r="424" ht="15" customHeight="1" x14ac:dyDescent="0.3"/>
    <row r="425" ht="15" customHeight="1" x14ac:dyDescent="0.3"/>
    <row r="426" ht="15" customHeight="1" x14ac:dyDescent="0.3"/>
    <row r="427" ht="15" customHeight="1" x14ac:dyDescent="0.3"/>
    <row r="428" ht="15" customHeight="1" x14ac:dyDescent="0.3"/>
    <row r="429" ht="15" customHeight="1" x14ac:dyDescent="0.3"/>
    <row r="430" ht="15" customHeight="1" x14ac:dyDescent="0.3"/>
    <row r="431" ht="15" customHeight="1" x14ac:dyDescent="0.3"/>
    <row r="432" ht="15" customHeight="1" x14ac:dyDescent="0.3"/>
    <row r="433" ht="15" customHeight="1" x14ac:dyDescent="0.3"/>
    <row r="434" ht="15" customHeight="1" x14ac:dyDescent="0.3"/>
    <row r="435" ht="15" customHeight="1" x14ac:dyDescent="0.3"/>
    <row r="436" ht="15" customHeight="1" x14ac:dyDescent="0.3"/>
    <row r="437" ht="15" customHeight="1" x14ac:dyDescent="0.3"/>
    <row r="438" ht="15" customHeight="1" x14ac:dyDescent="0.3"/>
    <row r="439" ht="15" customHeight="1" x14ac:dyDescent="0.3"/>
    <row r="440" ht="15" customHeight="1" x14ac:dyDescent="0.3"/>
    <row r="441" ht="15" customHeight="1" x14ac:dyDescent="0.3"/>
    <row r="442" ht="15" customHeight="1" x14ac:dyDescent="0.3"/>
    <row r="443" ht="15" customHeight="1" x14ac:dyDescent="0.3"/>
    <row r="444" ht="15" customHeight="1" x14ac:dyDescent="0.3"/>
    <row r="445" ht="15" customHeight="1" x14ac:dyDescent="0.3"/>
    <row r="446" ht="15" customHeight="1" x14ac:dyDescent="0.3"/>
    <row r="447" ht="15" customHeight="1" x14ac:dyDescent="0.3"/>
    <row r="448" ht="15" customHeight="1" x14ac:dyDescent="0.3"/>
    <row r="449" ht="15" customHeight="1" x14ac:dyDescent="0.3"/>
    <row r="450" ht="15" customHeight="1" x14ac:dyDescent="0.3"/>
    <row r="451" ht="15" customHeight="1" x14ac:dyDescent="0.3"/>
    <row r="452" ht="15" customHeight="1" x14ac:dyDescent="0.3"/>
    <row r="453" ht="15" customHeight="1" x14ac:dyDescent="0.3"/>
    <row r="454" ht="15" customHeight="1" x14ac:dyDescent="0.3"/>
    <row r="455" ht="15" customHeight="1" x14ac:dyDescent="0.3"/>
    <row r="456" ht="15" customHeight="1" x14ac:dyDescent="0.3"/>
    <row r="457" ht="15" customHeight="1" x14ac:dyDescent="0.3"/>
    <row r="458" ht="15" customHeight="1" x14ac:dyDescent="0.3"/>
    <row r="459" ht="15" customHeight="1" x14ac:dyDescent="0.3"/>
    <row r="460" ht="15" customHeight="1" x14ac:dyDescent="0.3"/>
    <row r="461" ht="15" customHeight="1" x14ac:dyDescent="0.3"/>
    <row r="462" ht="15" customHeight="1" x14ac:dyDescent="0.3"/>
    <row r="463" ht="15" customHeight="1" x14ac:dyDescent="0.3"/>
    <row r="464" ht="15" customHeight="1" x14ac:dyDescent="0.3"/>
    <row r="465" ht="15" customHeight="1" x14ac:dyDescent="0.3"/>
    <row r="466" ht="15" customHeight="1" x14ac:dyDescent="0.3"/>
    <row r="467" ht="15" customHeight="1" x14ac:dyDescent="0.3"/>
    <row r="468" ht="15" customHeight="1" x14ac:dyDescent="0.3"/>
    <row r="469" ht="15" customHeight="1" x14ac:dyDescent="0.3"/>
    <row r="470" ht="15" customHeight="1" x14ac:dyDescent="0.3"/>
    <row r="471" ht="15" customHeight="1" x14ac:dyDescent="0.3"/>
    <row r="472" ht="15" customHeight="1" x14ac:dyDescent="0.3"/>
    <row r="473" ht="15" customHeight="1" x14ac:dyDescent="0.3"/>
    <row r="474" ht="15" customHeight="1" x14ac:dyDescent="0.3"/>
    <row r="475" ht="15" customHeight="1" x14ac:dyDescent="0.3"/>
    <row r="476" ht="15" customHeight="1" x14ac:dyDescent="0.3"/>
    <row r="477" ht="15" customHeight="1" x14ac:dyDescent="0.3"/>
    <row r="478" ht="15" customHeight="1" x14ac:dyDescent="0.3"/>
    <row r="479" ht="15" customHeight="1" x14ac:dyDescent="0.3"/>
    <row r="480" ht="15" customHeight="1" x14ac:dyDescent="0.3"/>
    <row r="481" ht="15" customHeight="1" x14ac:dyDescent="0.3"/>
    <row r="482" ht="15" customHeight="1" x14ac:dyDescent="0.3"/>
    <row r="483" ht="15" customHeight="1" x14ac:dyDescent="0.3"/>
    <row r="484" ht="15" customHeight="1" x14ac:dyDescent="0.3"/>
    <row r="485" ht="15" customHeight="1" x14ac:dyDescent="0.3"/>
    <row r="486" ht="15" customHeight="1" x14ac:dyDescent="0.3"/>
    <row r="487" ht="15" customHeight="1" x14ac:dyDescent="0.3"/>
    <row r="488" ht="15" customHeight="1" x14ac:dyDescent="0.3"/>
    <row r="489" ht="15" customHeight="1" x14ac:dyDescent="0.3"/>
    <row r="490" ht="15" customHeight="1" x14ac:dyDescent="0.3"/>
    <row r="491" ht="15" customHeight="1" x14ac:dyDescent="0.3"/>
    <row r="492" ht="15" customHeight="1" x14ac:dyDescent="0.3"/>
    <row r="493" ht="15" customHeight="1" x14ac:dyDescent="0.3"/>
    <row r="494" ht="15" customHeight="1" x14ac:dyDescent="0.3"/>
    <row r="495" ht="15" customHeight="1" x14ac:dyDescent="0.3"/>
    <row r="496" ht="15" customHeight="1" x14ac:dyDescent="0.3"/>
    <row r="497" ht="15" customHeight="1" x14ac:dyDescent="0.3"/>
    <row r="498" ht="15" customHeight="1" x14ac:dyDescent="0.3"/>
    <row r="499" ht="15" customHeight="1" x14ac:dyDescent="0.3"/>
    <row r="500" ht="15" customHeight="1" x14ac:dyDescent="0.3"/>
    <row r="501" ht="15" customHeight="1" x14ac:dyDescent="0.3"/>
    <row r="502" ht="15" customHeight="1" x14ac:dyDescent="0.3"/>
    <row r="503" ht="15" customHeight="1" x14ac:dyDescent="0.3"/>
    <row r="504" ht="15" customHeight="1" x14ac:dyDescent="0.3"/>
    <row r="505" ht="15" customHeight="1" x14ac:dyDescent="0.3"/>
    <row r="506" ht="15" customHeight="1" x14ac:dyDescent="0.3"/>
    <row r="507" ht="15" customHeight="1" x14ac:dyDescent="0.3"/>
    <row r="508" ht="15" customHeight="1" x14ac:dyDescent="0.3"/>
    <row r="509" ht="15" customHeight="1" x14ac:dyDescent="0.3"/>
    <row r="510" ht="15" customHeight="1" x14ac:dyDescent="0.3"/>
    <row r="511" ht="15" customHeight="1" x14ac:dyDescent="0.3"/>
    <row r="512" ht="15" customHeight="1" x14ac:dyDescent="0.3"/>
    <row r="513" ht="15" customHeight="1" x14ac:dyDescent="0.3"/>
    <row r="514" ht="15" customHeight="1" x14ac:dyDescent="0.3"/>
    <row r="515" ht="15" customHeight="1" x14ac:dyDescent="0.3"/>
    <row r="516" ht="15" customHeight="1" x14ac:dyDescent="0.3"/>
    <row r="517" ht="15" customHeight="1" x14ac:dyDescent="0.3"/>
    <row r="518" ht="15" customHeight="1" x14ac:dyDescent="0.3"/>
    <row r="519" ht="15" customHeight="1" x14ac:dyDescent="0.3"/>
    <row r="520" ht="15" customHeight="1" x14ac:dyDescent="0.3"/>
    <row r="521" ht="15" customHeight="1" x14ac:dyDescent="0.3"/>
    <row r="522" ht="15" customHeight="1" x14ac:dyDescent="0.3"/>
    <row r="523" ht="15" customHeight="1" x14ac:dyDescent="0.3"/>
    <row r="524" ht="15" customHeight="1" x14ac:dyDescent="0.3"/>
    <row r="525" ht="15" customHeight="1" x14ac:dyDescent="0.3"/>
    <row r="526" ht="15" customHeight="1" x14ac:dyDescent="0.3"/>
    <row r="527" ht="15" customHeight="1" x14ac:dyDescent="0.3"/>
    <row r="528" ht="15" customHeight="1" x14ac:dyDescent="0.3"/>
    <row r="529" ht="15" customHeight="1" x14ac:dyDescent="0.3"/>
    <row r="530" ht="15" customHeight="1" x14ac:dyDescent="0.3"/>
    <row r="531" ht="15" customHeight="1" x14ac:dyDescent="0.3"/>
    <row r="532" ht="15" customHeight="1" x14ac:dyDescent="0.3"/>
    <row r="533" ht="15" customHeight="1" x14ac:dyDescent="0.3"/>
    <row r="534" ht="15" customHeight="1" x14ac:dyDescent="0.3"/>
    <row r="535" ht="15" customHeight="1" x14ac:dyDescent="0.3"/>
    <row r="536" ht="15" customHeight="1" x14ac:dyDescent="0.3"/>
    <row r="537" ht="15" customHeight="1" x14ac:dyDescent="0.3"/>
    <row r="538" ht="15" customHeight="1" x14ac:dyDescent="0.3"/>
    <row r="539" ht="15" customHeight="1" x14ac:dyDescent="0.3"/>
    <row r="540" ht="15" customHeight="1" x14ac:dyDescent="0.3"/>
    <row r="541" ht="15" customHeight="1" x14ac:dyDescent="0.3"/>
    <row r="542" ht="15" customHeight="1" x14ac:dyDescent="0.3"/>
    <row r="543" ht="15" customHeight="1" x14ac:dyDescent="0.3"/>
    <row r="544" ht="15" customHeight="1" x14ac:dyDescent="0.3"/>
    <row r="545" ht="15" customHeight="1" x14ac:dyDescent="0.3"/>
    <row r="546" ht="15" customHeight="1" x14ac:dyDescent="0.3"/>
    <row r="547" ht="15" customHeight="1" x14ac:dyDescent="0.3"/>
    <row r="548" ht="15" customHeight="1" x14ac:dyDescent="0.3"/>
    <row r="549" ht="15" customHeight="1" x14ac:dyDescent="0.3"/>
    <row r="550" ht="15" customHeight="1" x14ac:dyDescent="0.3"/>
    <row r="551" ht="15" customHeight="1" x14ac:dyDescent="0.3"/>
    <row r="552" ht="15" customHeight="1" x14ac:dyDescent="0.3"/>
    <row r="553" ht="15" customHeight="1" x14ac:dyDescent="0.3"/>
    <row r="554" ht="15" customHeight="1" x14ac:dyDescent="0.3"/>
    <row r="555" ht="15" customHeight="1" x14ac:dyDescent="0.3"/>
    <row r="556" ht="15" customHeight="1" x14ac:dyDescent="0.3"/>
    <row r="557" ht="15" customHeight="1" x14ac:dyDescent="0.3"/>
    <row r="558" ht="15" customHeight="1" x14ac:dyDescent="0.3"/>
    <row r="559" ht="15" customHeight="1" x14ac:dyDescent="0.3"/>
    <row r="560" ht="15" customHeight="1" x14ac:dyDescent="0.3"/>
    <row r="561" ht="15" customHeight="1" x14ac:dyDescent="0.3"/>
    <row r="562" ht="15" customHeight="1" x14ac:dyDescent="0.3"/>
    <row r="563" ht="15" customHeight="1" x14ac:dyDescent="0.3"/>
    <row r="564" ht="15" customHeight="1" x14ac:dyDescent="0.3"/>
    <row r="565" ht="15" customHeight="1" x14ac:dyDescent="0.3"/>
    <row r="566" ht="15" customHeight="1" x14ac:dyDescent="0.3"/>
    <row r="567" ht="15" customHeight="1" x14ac:dyDescent="0.3"/>
    <row r="568" ht="15" customHeight="1" x14ac:dyDescent="0.3"/>
    <row r="569" ht="15" customHeight="1" x14ac:dyDescent="0.3"/>
    <row r="570" ht="15" customHeight="1" x14ac:dyDescent="0.3"/>
    <row r="571" ht="15" customHeight="1" x14ac:dyDescent="0.3"/>
    <row r="572" ht="15" customHeight="1" x14ac:dyDescent="0.3"/>
    <row r="573" ht="15" customHeight="1" x14ac:dyDescent="0.3"/>
    <row r="574" ht="15" customHeight="1" x14ac:dyDescent="0.3"/>
    <row r="575" ht="15" customHeight="1" x14ac:dyDescent="0.3"/>
    <row r="576" ht="15" customHeight="1" x14ac:dyDescent="0.3"/>
    <row r="577" ht="15" customHeight="1" x14ac:dyDescent="0.3"/>
    <row r="578" ht="15" customHeight="1" x14ac:dyDescent="0.3"/>
    <row r="579" ht="15" customHeight="1" x14ac:dyDescent="0.3"/>
    <row r="580" ht="15" customHeight="1" x14ac:dyDescent="0.3"/>
    <row r="581" ht="15" customHeight="1" x14ac:dyDescent="0.3"/>
    <row r="582" ht="15" customHeight="1" x14ac:dyDescent="0.3"/>
    <row r="583" ht="15" customHeight="1" x14ac:dyDescent="0.3"/>
    <row r="584" ht="15" customHeight="1" x14ac:dyDescent="0.3"/>
    <row r="585" ht="15" customHeight="1" x14ac:dyDescent="0.3"/>
    <row r="586" ht="15" customHeight="1" x14ac:dyDescent="0.3"/>
    <row r="587" ht="15" customHeight="1" x14ac:dyDescent="0.3"/>
    <row r="588" ht="15" customHeight="1" x14ac:dyDescent="0.3"/>
    <row r="589" ht="15" customHeight="1" x14ac:dyDescent="0.3"/>
    <row r="590" ht="15" customHeight="1" x14ac:dyDescent="0.3"/>
    <row r="591" ht="15" customHeight="1" x14ac:dyDescent="0.3"/>
    <row r="592" ht="15" customHeight="1" x14ac:dyDescent="0.3"/>
    <row r="593" ht="15" customHeight="1" x14ac:dyDescent="0.3"/>
    <row r="594" ht="15" customHeight="1" x14ac:dyDescent="0.3"/>
    <row r="595" ht="15" customHeight="1" x14ac:dyDescent="0.3"/>
    <row r="596" ht="15" customHeight="1" x14ac:dyDescent="0.3"/>
    <row r="597" ht="15" customHeight="1" x14ac:dyDescent="0.3"/>
    <row r="598" ht="15" customHeight="1" x14ac:dyDescent="0.3"/>
    <row r="599" ht="15" customHeight="1" x14ac:dyDescent="0.3"/>
    <row r="600" ht="15" customHeight="1" x14ac:dyDescent="0.3"/>
    <row r="601" ht="15" customHeight="1" x14ac:dyDescent="0.3"/>
    <row r="602" ht="15" customHeight="1" x14ac:dyDescent="0.3"/>
    <row r="603" ht="15" customHeight="1" x14ac:dyDescent="0.3"/>
    <row r="604" ht="15" customHeight="1" x14ac:dyDescent="0.3"/>
    <row r="605" ht="15" customHeight="1" x14ac:dyDescent="0.3"/>
    <row r="606" ht="15" customHeight="1" x14ac:dyDescent="0.3"/>
    <row r="607" ht="15" customHeight="1" x14ac:dyDescent="0.3"/>
    <row r="608" ht="15" customHeight="1" x14ac:dyDescent="0.3"/>
    <row r="609" ht="15" customHeight="1" x14ac:dyDescent="0.3"/>
    <row r="610" ht="15" customHeight="1" x14ac:dyDescent="0.3"/>
    <row r="611" ht="15" customHeight="1" x14ac:dyDescent="0.3"/>
    <row r="612" ht="15" customHeight="1" x14ac:dyDescent="0.3"/>
    <row r="613" ht="15" customHeight="1" x14ac:dyDescent="0.3"/>
    <row r="614" ht="15" customHeight="1" x14ac:dyDescent="0.3"/>
    <row r="615" ht="15" customHeight="1" x14ac:dyDescent="0.3"/>
    <row r="616" ht="15" customHeight="1" x14ac:dyDescent="0.3"/>
    <row r="617" ht="15" customHeight="1" x14ac:dyDescent="0.3"/>
    <row r="618" ht="15" customHeight="1" x14ac:dyDescent="0.3"/>
    <row r="619" ht="15" customHeight="1" x14ac:dyDescent="0.3"/>
    <row r="620" ht="15" customHeight="1" x14ac:dyDescent="0.3"/>
    <row r="621" ht="15" customHeight="1" x14ac:dyDescent="0.3"/>
    <row r="622" ht="15" customHeight="1" x14ac:dyDescent="0.3"/>
    <row r="623" ht="15" customHeight="1" x14ac:dyDescent="0.3"/>
    <row r="624" ht="15" customHeight="1" x14ac:dyDescent="0.3"/>
    <row r="625" ht="15" customHeight="1" x14ac:dyDescent="0.3"/>
    <row r="626" ht="15" customHeight="1" x14ac:dyDescent="0.3"/>
    <row r="627" ht="15" customHeight="1" x14ac:dyDescent="0.3"/>
    <row r="628" ht="15" customHeight="1" x14ac:dyDescent="0.3"/>
    <row r="629" ht="15" customHeight="1" x14ac:dyDescent="0.3"/>
    <row r="630" ht="15" customHeight="1" x14ac:dyDescent="0.3"/>
    <row r="631" ht="15" customHeight="1" x14ac:dyDescent="0.3"/>
    <row r="632" ht="15" customHeight="1" x14ac:dyDescent="0.3"/>
    <row r="633" ht="15" customHeight="1" x14ac:dyDescent="0.3"/>
    <row r="634" ht="15" customHeight="1" x14ac:dyDescent="0.3"/>
    <row r="635" ht="15" customHeight="1" x14ac:dyDescent="0.3"/>
    <row r="636" ht="15" customHeight="1" x14ac:dyDescent="0.3"/>
    <row r="637" ht="15" customHeight="1" x14ac:dyDescent="0.3"/>
    <row r="638" ht="15" customHeight="1" x14ac:dyDescent="0.3"/>
    <row r="639" ht="15" customHeight="1" x14ac:dyDescent="0.3"/>
    <row r="640" ht="15" customHeight="1" x14ac:dyDescent="0.3"/>
    <row r="641" ht="15" customHeight="1" x14ac:dyDescent="0.3"/>
    <row r="642" ht="15" customHeight="1" x14ac:dyDescent="0.3"/>
    <row r="643" ht="15" customHeight="1" x14ac:dyDescent="0.3"/>
    <row r="644" ht="15" customHeight="1" x14ac:dyDescent="0.3"/>
    <row r="645" ht="15" customHeight="1" x14ac:dyDescent="0.3"/>
    <row r="646" ht="15" customHeight="1" x14ac:dyDescent="0.3"/>
    <row r="647" ht="15" customHeight="1" x14ac:dyDescent="0.3"/>
    <row r="648" ht="15" customHeight="1" x14ac:dyDescent="0.3"/>
    <row r="649" ht="15" customHeight="1" x14ac:dyDescent="0.3"/>
    <row r="650" ht="15" customHeight="1" x14ac:dyDescent="0.3"/>
    <row r="651" ht="15" customHeight="1" x14ac:dyDescent="0.3"/>
    <row r="652" ht="15" customHeight="1" x14ac:dyDescent="0.3"/>
    <row r="653" ht="15" customHeight="1" x14ac:dyDescent="0.3"/>
    <row r="654" ht="15" customHeight="1" x14ac:dyDescent="0.3"/>
    <row r="655" ht="15" customHeight="1" x14ac:dyDescent="0.3"/>
    <row r="656" ht="15" customHeight="1" x14ac:dyDescent="0.3"/>
    <row r="657" ht="15" customHeight="1" x14ac:dyDescent="0.3"/>
    <row r="658" ht="15" customHeight="1" x14ac:dyDescent="0.3"/>
    <row r="659" ht="15" customHeight="1" x14ac:dyDescent="0.3"/>
    <row r="660" ht="15" customHeight="1" x14ac:dyDescent="0.3"/>
    <row r="661" ht="15" customHeight="1" x14ac:dyDescent="0.3"/>
    <row r="662" ht="15" customHeight="1" x14ac:dyDescent="0.3"/>
    <row r="663" ht="15" customHeight="1" x14ac:dyDescent="0.3"/>
    <row r="664" ht="15" customHeight="1" x14ac:dyDescent="0.3"/>
    <row r="665" ht="15" customHeight="1" x14ac:dyDescent="0.3"/>
    <row r="666" ht="15" customHeight="1" x14ac:dyDescent="0.3"/>
    <row r="667" ht="15" customHeight="1" x14ac:dyDescent="0.3"/>
    <row r="668" ht="15" customHeight="1" x14ac:dyDescent="0.3"/>
    <row r="669" ht="15" customHeight="1" x14ac:dyDescent="0.3"/>
    <row r="670" ht="15" customHeight="1" x14ac:dyDescent="0.3"/>
    <row r="671" ht="15" customHeight="1" x14ac:dyDescent="0.3"/>
    <row r="672" ht="15" customHeight="1" x14ac:dyDescent="0.3"/>
    <row r="673" ht="15" customHeight="1" x14ac:dyDescent="0.3"/>
    <row r="674" ht="15" customHeight="1" x14ac:dyDescent="0.3"/>
    <row r="675" ht="15" customHeight="1" x14ac:dyDescent="0.3"/>
    <row r="676" ht="15" customHeight="1" x14ac:dyDescent="0.3"/>
    <row r="677" ht="15" customHeight="1" x14ac:dyDescent="0.3"/>
    <row r="678" ht="15" customHeight="1" x14ac:dyDescent="0.3"/>
    <row r="679" ht="15" customHeight="1" x14ac:dyDescent="0.3"/>
    <row r="680" ht="15" customHeight="1" x14ac:dyDescent="0.3"/>
    <row r="681" ht="15" customHeight="1" x14ac:dyDescent="0.3"/>
    <row r="682" ht="15" customHeight="1" x14ac:dyDescent="0.3"/>
    <row r="683" ht="15" customHeight="1" x14ac:dyDescent="0.3"/>
    <row r="684" ht="15" customHeight="1" x14ac:dyDescent="0.3"/>
    <row r="685" ht="15" customHeight="1" x14ac:dyDescent="0.3"/>
    <row r="686" ht="15" customHeight="1" x14ac:dyDescent="0.3"/>
    <row r="687" ht="15" customHeight="1" x14ac:dyDescent="0.3"/>
    <row r="688" ht="15" customHeight="1" x14ac:dyDescent="0.3"/>
    <row r="689" ht="15" customHeight="1" x14ac:dyDescent="0.3"/>
    <row r="690" ht="15" customHeight="1" x14ac:dyDescent="0.3"/>
    <row r="691" ht="15" customHeight="1" x14ac:dyDescent="0.3"/>
    <row r="692" ht="15" customHeight="1" x14ac:dyDescent="0.3"/>
    <row r="693" ht="15" customHeight="1" x14ac:dyDescent="0.3"/>
    <row r="694" ht="15" customHeight="1" x14ac:dyDescent="0.3"/>
    <row r="695" ht="15" customHeight="1" x14ac:dyDescent="0.3"/>
    <row r="696" ht="15" customHeight="1" x14ac:dyDescent="0.3"/>
    <row r="697" ht="15" customHeight="1" x14ac:dyDescent="0.3"/>
    <row r="698" ht="15" customHeight="1" x14ac:dyDescent="0.3"/>
    <row r="699" ht="15" customHeight="1" x14ac:dyDescent="0.3"/>
    <row r="700" ht="15" customHeight="1" x14ac:dyDescent="0.3"/>
    <row r="701" ht="15" customHeight="1" x14ac:dyDescent="0.3"/>
    <row r="702" ht="15" customHeight="1" x14ac:dyDescent="0.3"/>
    <row r="703" ht="15" customHeight="1" x14ac:dyDescent="0.3"/>
    <row r="704" ht="15" customHeight="1" x14ac:dyDescent="0.3"/>
    <row r="705" ht="15" customHeight="1" x14ac:dyDescent="0.3"/>
    <row r="706" ht="15" customHeight="1" x14ac:dyDescent="0.3"/>
    <row r="707" ht="15" customHeight="1" x14ac:dyDescent="0.3"/>
    <row r="708" ht="15" customHeight="1" x14ac:dyDescent="0.3"/>
    <row r="709" ht="15" customHeight="1" x14ac:dyDescent="0.3"/>
    <row r="710" ht="15" customHeight="1" x14ac:dyDescent="0.3"/>
    <row r="711" ht="15" customHeight="1" x14ac:dyDescent="0.3"/>
    <row r="712" ht="15" customHeight="1" x14ac:dyDescent="0.3"/>
    <row r="713" ht="15" customHeight="1" x14ac:dyDescent="0.3"/>
    <row r="714" ht="15" customHeight="1" x14ac:dyDescent="0.3"/>
    <row r="715" ht="15" customHeight="1" x14ac:dyDescent="0.3"/>
    <row r="716" ht="15" customHeight="1" x14ac:dyDescent="0.3"/>
    <row r="717" ht="15" customHeight="1" x14ac:dyDescent="0.3"/>
    <row r="718" ht="15" customHeight="1" x14ac:dyDescent="0.3"/>
    <row r="719" ht="15" customHeight="1" x14ac:dyDescent="0.3"/>
    <row r="720" ht="15" customHeight="1" x14ac:dyDescent="0.3"/>
    <row r="721" ht="15" customHeight="1" x14ac:dyDescent="0.3"/>
    <row r="722" ht="15" customHeight="1" x14ac:dyDescent="0.3"/>
    <row r="723" ht="15" customHeight="1" x14ac:dyDescent="0.3"/>
    <row r="724" ht="15" customHeight="1" x14ac:dyDescent="0.3"/>
    <row r="725" ht="15" customHeight="1" x14ac:dyDescent="0.3"/>
    <row r="726" ht="15" customHeight="1" x14ac:dyDescent="0.3"/>
    <row r="727" ht="15" customHeight="1" x14ac:dyDescent="0.3"/>
    <row r="728" ht="15" customHeight="1" x14ac:dyDescent="0.3"/>
    <row r="729" ht="15" customHeight="1" x14ac:dyDescent="0.3"/>
    <row r="730" ht="15" customHeight="1" x14ac:dyDescent="0.3"/>
    <row r="731" ht="15" customHeight="1" x14ac:dyDescent="0.3"/>
    <row r="732" ht="15" customHeight="1" x14ac:dyDescent="0.3"/>
    <row r="733" ht="15" customHeight="1" x14ac:dyDescent="0.3"/>
    <row r="734" ht="15" customHeight="1" x14ac:dyDescent="0.3"/>
    <row r="735" ht="15" customHeight="1" x14ac:dyDescent="0.3"/>
    <row r="736" ht="15" customHeight="1" x14ac:dyDescent="0.3"/>
    <row r="737" ht="15" customHeight="1" x14ac:dyDescent="0.3"/>
    <row r="738" ht="15" customHeight="1" x14ac:dyDescent="0.3"/>
    <row r="739" ht="15" customHeight="1" x14ac:dyDescent="0.3"/>
    <row r="740" ht="15" customHeight="1" x14ac:dyDescent="0.3"/>
    <row r="741" ht="15" customHeight="1" x14ac:dyDescent="0.3"/>
    <row r="742" ht="15" customHeight="1" x14ac:dyDescent="0.3"/>
    <row r="743" ht="15" customHeight="1" x14ac:dyDescent="0.3"/>
    <row r="744" ht="15" customHeight="1" x14ac:dyDescent="0.3"/>
    <row r="745" ht="15" customHeight="1" x14ac:dyDescent="0.3"/>
    <row r="746" ht="15" customHeight="1" x14ac:dyDescent="0.3"/>
    <row r="747" ht="15" customHeight="1" x14ac:dyDescent="0.3"/>
    <row r="748" ht="15" customHeight="1" x14ac:dyDescent="0.3"/>
    <row r="749" ht="15" customHeight="1" x14ac:dyDescent="0.3"/>
    <row r="750" ht="15" customHeight="1" x14ac:dyDescent="0.3"/>
    <row r="751" ht="15" customHeight="1" x14ac:dyDescent="0.3"/>
    <row r="752" ht="15" customHeight="1" x14ac:dyDescent="0.3"/>
    <row r="753" ht="15" customHeight="1" x14ac:dyDescent="0.3"/>
    <row r="754" ht="15" customHeight="1" x14ac:dyDescent="0.3"/>
    <row r="755" ht="15" customHeight="1" x14ac:dyDescent="0.3"/>
    <row r="756" ht="15" customHeight="1" x14ac:dyDescent="0.3"/>
    <row r="757" ht="15" customHeight="1" x14ac:dyDescent="0.3"/>
    <row r="758" ht="15" customHeight="1" x14ac:dyDescent="0.3"/>
    <row r="759" ht="15" customHeight="1" x14ac:dyDescent="0.3"/>
    <row r="760" ht="15" customHeight="1" x14ac:dyDescent="0.3"/>
    <row r="761" ht="15" customHeight="1" x14ac:dyDescent="0.3"/>
    <row r="762" ht="15" customHeight="1" x14ac:dyDescent="0.3"/>
    <row r="763" ht="15" customHeight="1" x14ac:dyDescent="0.3"/>
    <row r="764" ht="15" customHeight="1" x14ac:dyDescent="0.3"/>
    <row r="765" ht="15" customHeight="1" x14ac:dyDescent="0.3"/>
    <row r="766" ht="15" customHeight="1" x14ac:dyDescent="0.3"/>
    <row r="767" ht="15" customHeight="1" x14ac:dyDescent="0.3"/>
    <row r="768" ht="15" customHeight="1" x14ac:dyDescent="0.3"/>
    <row r="769" ht="15" customHeight="1" x14ac:dyDescent="0.3"/>
    <row r="770" ht="15" customHeight="1" x14ac:dyDescent="0.3"/>
    <row r="771" ht="15" customHeight="1" x14ac:dyDescent="0.3"/>
    <row r="772" ht="15" customHeight="1" x14ac:dyDescent="0.3"/>
    <row r="773" ht="15" customHeight="1" x14ac:dyDescent="0.3"/>
    <row r="774" ht="15" customHeight="1" x14ac:dyDescent="0.3"/>
    <row r="775" ht="15" customHeight="1" x14ac:dyDescent="0.3"/>
    <row r="776" ht="15" customHeight="1" x14ac:dyDescent="0.3"/>
    <row r="777" ht="15" customHeight="1" x14ac:dyDescent="0.3"/>
    <row r="778" ht="15" customHeight="1" x14ac:dyDescent="0.3"/>
    <row r="779" ht="15" customHeight="1" x14ac:dyDescent="0.3"/>
    <row r="780" ht="15" customHeight="1" x14ac:dyDescent="0.3"/>
    <row r="781" ht="15" customHeight="1" x14ac:dyDescent="0.3"/>
    <row r="782" ht="15" customHeight="1" x14ac:dyDescent="0.3"/>
    <row r="783" ht="15" customHeight="1" x14ac:dyDescent="0.3"/>
    <row r="784" ht="15" customHeight="1" x14ac:dyDescent="0.3"/>
    <row r="785" ht="15" customHeight="1" x14ac:dyDescent="0.3"/>
    <row r="786" ht="15" customHeight="1" x14ac:dyDescent="0.3"/>
    <row r="787" ht="15" customHeight="1" x14ac:dyDescent="0.3"/>
    <row r="788" ht="15" customHeight="1" x14ac:dyDescent="0.3"/>
    <row r="789" ht="15" customHeight="1" x14ac:dyDescent="0.3"/>
    <row r="790" ht="15" customHeight="1" x14ac:dyDescent="0.3"/>
    <row r="791" ht="15" customHeight="1" x14ac:dyDescent="0.3"/>
    <row r="792" ht="15" customHeight="1" x14ac:dyDescent="0.3"/>
    <row r="793" ht="15" customHeight="1" x14ac:dyDescent="0.3"/>
    <row r="794" ht="15" customHeight="1" x14ac:dyDescent="0.3"/>
    <row r="795" ht="15" customHeight="1" x14ac:dyDescent="0.3"/>
    <row r="796" ht="15" customHeight="1" x14ac:dyDescent="0.3"/>
    <row r="797" ht="15" customHeight="1" x14ac:dyDescent="0.3"/>
    <row r="798" ht="15" customHeight="1" x14ac:dyDescent="0.3"/>
    <row r="799" ht="15" customHeight="1" x14ac:dyDescent="0.3"/>
    <row r="800" ht="15" customHeight="1" x14ac:dyDescent="0.3"/>
    <row r="801" ht="15" customHeight="1" x14ac:dyDescent="0.3"/>
    <row r="802" ht="15" customHeight="1" x14ac:dyDescent="0.3"/>
    <row r="803" ht="15" customHeight="1" x14ac:dyDescent="0.3"/>
    <row r="804" ht="15" customHeight="1" x14ac:dyDescent="0.3"/>
    <row r="805" ht="15" customHeight="1" x14ac:dyDescent="0.3"/>
    <row r="806" ht="15" customHeight="1" x14ac:dyDescent="0.3"/>
    <row r="807" ht="15" customHeight="1" x14ac:dyDescent="0.3"/>
    <row r="808" ht="15" customHeight="1" x14ac:dyDescent="0.3"/>
    <row r="809" ht="15" customHeight="1" x14ac:dyDescent="0.3"/>
    <row r="810" ht="15" customHeight="1" x14ac:dyDescent="0.3"/>
    <row r="811" ht="15" customHeight="1" x14ac:dyDescent="0.3"/>
    <row r="812" ht="15" customHeight="1" x14ac:dyDescent="0.3"/>
    <row r="813" ht="15" customHeight="1" x14ac:dyDescent="0.3"/>
    <row r="814" ht="15" customHeight="1" x14ac:dyDescent="0.3"/>
    <row r="815" ht="15" customHeight="1" x14ac:dyDescent="0.3"/>
    <row r="816" ht="15" customHeight="1" x14ac:dyDescent="0.3"/>
    <row r="817" ht="15" customHeight="1" x14ac:dyDescent="0.3"/>
    <row r="818" ht="15" customHeight="1" x14ac:dyDescent="0.3"/>
    <row r="819" ht="15" customHeight="1" x14ac:dyDescent="0.3"/>
    <row r="820" ht="15" customHeight="1" x14ac:dyDescent="0.3"/>
    <row r="821" ht="15" customHeight="1" x14ac:dyDescent="0.3"/>
    <row r="822" ht="15" customHeight="1" x14ac:dyDescent="0.3"/>
    <row r="823" ht="15" customHeight="1" x14ac:dyDescent="0.3"/>
    <row r="824" ht="15" customHeight="1" x14ac:dyDescent="0.3"/>
    <row r="825" ht="15" customHeight="1" x14ac:dyDescent="0.3"/>
    <row r="826" ht="15" customHeight="1" x14ac:dyDescent="0.3"/>
    <row r="827" ht="15" customHeight="1" x14ac:dyDescent="0.3"/>
    <row r="828" ht="15" customHeight="1" x14ac:dyDescent="0.3"/>
    <row r="829" ht="15" customHeight="1" x14ac:dyDescent="0.3"/>
    <row r="830" ht="15" customHeight="1" x14ac:dyDescent="0.3"/>
    <row r="831" ht="15" customHeight="1" x14ac:dyDescent="0.3"/>
    <row r="832" ht="15" customHeight="1" x14ac:dyDescent="0.3"/>
    <row r="833" ht="15" customHeight="1" x14ac:dyDescent="0.3"/>
    <row r="834" ht="15" customHeight="1" x14ac:dyDescent="0.3"/>
    <row r="835" ht="15" customHeight="1" x14ac:dyDescent="0.3"/>
    <row r="836" ht="15" customHeight="1" x14ac:dyDescent="0.3"/>
    <row r="837" ht="15" customHeight="1" x14ac:dyDescent="0.3"/>
    <row r="838" ht="15" customHeight="1" x14ac:dyDescent="0.3"/>
    <row r="839" ht="15" customHeight="1" x14ac:dyDescent="0.3"/>
    <row r="840" ht="15" customHeight="1" x14ac:dyDescent="0.3"/>
    <row r="841" ht="15" customHeight="1" x14ac:dyDescent="0.3"/>
    <row r="842" ht="15" customHeight="1" x14ac:dyDescent="0.3"/>
    <row r="843" ht="15" customHeight="1" x14ac:dyDescent="0.3"/>
    <row r="844" ht="15" customHeight="1" x14ac:dyDescent="0.3"/>
    <row r="845" ht="15" customHeight="1" x14ac:dyDescent="0.3"/>
    <row r="846" ht="15" customHeight="1" x14ac:dyDescent="0.3"/>
    <row r="847" ht="15" customHeight="1" x14ac:dyDescent="0.3"/>
    <row r="848" ht="15" customHeight="1" x14ac:dyDescent="0.3"/>
    <row r="849" ht="15" customHeight="1" x14ac:dyDescent="0.3"/>
    <row r="850" ht="15" customHeight="1" x14ac:dyDescent="0.3"/>
    <row r="851" ht="15" customHeight="1" x14ac:dyDescent="0.3"/>
    <row r="852" ht="15" customHeight="1" x14ac:dyDescent="0.3"/>
    <row r="853" ht="15" customHeight="1" x14ac:dyDescent="0.3"/>
    <row r="854" ht="15" customHeight="1" x14ac:dyDescent="0.3"/>
    <row r="855" ht="15" customHeight="1" x14ac:dyDescent="0.3"/>
    <row r="856" ht="15" customHeight="1" x14ac:dyDescent="0.3"/>
    <row r="857" ht="15" customHeight="1" x14ac:dyDescent="0.3"/>
    <row r="858" ht="15" customHeight="1" x14ac:dyDescent="0.3"/>
    <row r="859" ht="15" customHeight="1" x14ac:dyDescent="0.3"/>
    <row r="860" ht="15" customHeight="1" x14ac:dyDescent="0.3"/>
    <row r="861" ht="15" customHeight="1" x14ac:dyDescent="0.3"/>
    <row r="862" ht="15" customHeight="1" x14ac:dyDescent="0.3"/>
    <row r="863" ht="15" customHeight="1" x14ac:dyDescent="0.3"/>
    <row r="864" ht="15" customHeight="1" x14ac:dyDescent="0.3"/>
    <row r="865" ht="15" customHeight="1" x14ac:dyDescent="0.3"/>
    <row r="866" ht="15" customHeight="1" x14ac:dyDescent="0.3"/>
    <row r="867" ht="15" customHeight="1" x14ac:dyDescent="0.3"/>
    <row r="868" ht="15" customHeight="1" x14ac:dyDescent="0.3"/>
    <row r="869" ht="15" customHeight="1" x14ac:dyDescent="0.3"/>
    <row r="870" ht="15" customHeight="1" x14ac:dyDescent="0.3"/>
    <row r="871" ht="15" customHeight="1" x14ac:dyDescent="0.3"/>
    <row r="872" ht="15" customHeight="1" x14ac:dyDescent="0.3"/>
    <row r="873" ht="15" customHeight="1" x14ac:dyDescent="0.3"/>
    <row r="874" ht="15" customHeight="1" x14ac:dyDescent="0.3"/>
    <row r="875" ht="15" customHeight="1" x14ac:dyDescent="0.3"/>
    <row r="876" ht="15" customHeight="1" x14ac:dyDescent="0.3"/>
    <row r="877" ht="15" customHeight="1" x14ac:dyDescent="0.3"/>
    <row r="878" ht="15" customHeight="1" x14ac:dyDescent="0.3"/>
    <row r="879" ht="15" customHeight="1" x14ac:dyDescent="0.3"/>
    <row r="880" ht="15" customHeight="1" x14ac:dyDescent="0.3"/>
    <row r="881" ht="15" customHeight="1" x14ac:dyDescent="0.3"/>
    <row r="882" ht="15" customHeight="1" x14ac:dyDescent="0.3"/>
    <row r="883" ht="15" customHeight="1" x14ac:dyDescent="0.3"/>
    <row r="884" ht="15" customHeight="1" x14ac:dyDescent="0.3"/>
    <row r="885" ht="15" customHeight="1" x14ac:dyDescent="0.3"/>
    <row r="886" ht="15" customHeight="1" x14ac:dyDescent="0.3"/>
    <row r="887" ht="15" customHeight="1" x14ac:dyDescent="0.3"/>
    <row r="888" ht="15" customHeight="1" x14ac:dyDescent="0.3"/>
    <row r="889" ht="15" customHeight="1" x14ac:dyDescent="0.3"/>
    <row r="890" ht="15" customHeight="1" x14ac:dyDescent="0.3"/>
    <row r="891" ht="15" customHeight="1" x14ac:dyDescent="0.3"/>
    <row r="892" ht="15" customHeight="1" x14ac:dyDescent="0.3"/>
    <row r="893" ht="15" customHeight="1" x14ac:dyDescent="0.3"/>
    <row r="894" ht="15" customHeight="1" x14ac:dyDescent="0.3"/>
    <row r="895" ht="15" customHeight="1" x14ac:dyDescent="0.3"/>
    <row r="896" ht="15" customHeight="1" x14ac:dyDescent="0.3"/>
    <row r="897" ht="15" customHeight="1" x14ac:dyDescent="0.3"/>
    <row r="898" ht="15" customHeight="1" x14ac:dyDescent="0.3"/>
    <row r="899" ht="15" customHeight="1" x14ac:dyDescent="0.3"/>
    <row r="900" ht="15" customHeight="1" x14ac:dyDescent="0.3"/>
    <row r="901" ht="15" customHeight="1" x14ac:dyDescent="0.3"/>
    <row r="902" ht="15" customHeight="1" x14ac:dyDescent="0.3"/>
    <row r="903" ht="15" customHeight="1" x14ac:dyDescent="0.3"/>
    <row r="904" ht="15" customHeight="1" x14ac:dyDescent="0.3"/>
    <row r="905" ht="15" customHeight="1" x14ac:dyDescent="0.3"/>
    <row r="906" ht="15" customHeight="1" x14ac:dyDescent="0.3"/>
    <row r="907" ht="15" customHeight="1" x14ac:dyDescent="0.3"/>
    <row r="908" ht="15" customHeight="1" x14ac:dyDescent="0.3"/>
    <row r="909" ht="15" customHeight="1" x14ac:dyDescent="0.3"/>
    <row r="910" ht="15" customHeight="1" x14ac:dyDescent="0.3"/>
    <row r="911" ht="15" customHeight="1" x14ac:dyDescent="0.3"/>
    <row r="912" ht="15" customHeight="1" x14ac:dyDescent="0.3"/>
    <row r="913" ht="15" customHeight="1" x14ac:dyDescent="0.3"/>
    <row r="914" ht="15" customHeight="1" x14ac:dyDescent="0.3"/>
    <row r="915" ht="15" customHeight="1" x14ac:dyDescent="0.3"/>
    <row r="916" ht="15" customHeight="1" x14ac:dyDescent="0.3"/>
    <row r="917" ht="15" customHeight="1" x14ac:dyDescent="0.3"/>
    <row r="918" ht="15" customHeight="1" x14ac:dyDescent="0.3"/>
    <row r="919" ht="15" customHeight="1" x14ac:dyDescent="0.3"/>
    <row r="920" ht="15" customHeight="1" x14ac:dyDescent="0.3"/>
    <row r="921" ht="15" customHeight="1" x14ac:dyDescent="0.3"/>
    <row r="922" ht="15" customHeight="1" x14ac:dyDescent="0.3"/>
    <row r="923" ht="15" customHeight="1" x14ac:dyDescent="0.3"/>
    <row r="924" ht="15" customHeight="1" x14ac:dyDescent="0.3"/>
    <row r="925" ht="15" customHeight="1" x14ac:dyDescent="0.3"/>
    <row r="926" ht="15" customHeight="1" x14ac:dyDescent="0.3"/>
    <row r="927" ht="15" customHeight="1" x14ac:dyDescent="0.3"/>
    <row r="928" ht="15" customHeight="1" x14ac:dyDescent="0.3"/>
    <row r="929" ht="15" customHeight="1" x14ac:dyDescent="0.3"/>
    <row r="930" ht="15" customHeight="1" x14ac:dyDescent="0.3"/>
    <row r="931" ht="15" customHeight="1" x14ac:dyDescent="0.3"/>
    <row r="932" ht="15" customHeight="1" x14ac:dyDescent="0.3"/>
    <row r="933" ht="15" customHeight="1" x14ac:dyDescent="0.3"/>
    <row r="934" ht="15" customHeight="1" x14ac:dyDescent="0.3"/>
    <row r="935" ht="15" customHeight="1" x14ac:dyDescent="0.3"/>
    <row r="936" ht="15" customHeight="1" x14ac:dyDescent="0.3"/>
    <row r="937" ht="15" customHeight="1" x14ac:dyDescent="0.3"/>
  </sheetData>
  <sheetProtection sheet="1" objects="1" scenarios="1"/>
  <mergeCells count="4">
    <mergeCell ref="A62:A63"/>
    <mergeCell ref="A64:A65"/>
    <mergeCell ref="A82:A83"/>
    <mergeCell ref="A84:A8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/>
  <dimension ref="B1:W22"/>
  <sheetViews>
    <sheetView zoomScale="70" zoomScaleNormal="70" workbookViewId="0">
      <selection activeCell="B1" sqref="B1:R1048576"/>
    </sheetView>
  </sheetViews>
  <sheetFormatPr defaultRowHeight="14.4" x14ac:dyDescent="0.3"/>
  <cols>
    <col min="2" max="2" width="8.88671875" style="86"/>
    <col min="3" max="3" width="25.33203125" style="86" customWidth="1"/>
    <col min="4" max="11" width="8.88671875" style="86"/>
    <col min="12" max="12" width="25.33203125" style="86" customWidth="1"/>
    <col min="13" max="18" width="8.88671875" style="86"/>
  </cols>
  <sheetData>
    <row r="1" spans="2:23" ht="15" thickBot="1" x14ac:dyDescent="0.35">
      <c r="B1" s="85" t="s">
        <v>59</v>
      </c>
      <c r="C1" s="85" t="s">
        <v>60</v>
      </c>
      <c r="D1" s="85">
        <v>2021</v>
      </c>
      <c r="E1" s="85">
        <v>2022</v>
      </c>
      <c r="F1" s="85">
        <v>2023</v>
      </c>
      <c r="G1" s="85">
        <v>2024</v>
      </c>
      <c r="H1" s="85">
        <v>2025</v>
      </c>
      <c r="I1" s="85">
        <v>2026</v>
      </c>
      <c r="K1" s="80" t="s">
        <v>59</v>
      </c>
      <c r="L1" s="80" t="s">
        <v>60</v>
      </c>
      <c r="M1" s="80">
        <v>2021</v>
      </c>
      <c r="N1" s="80">
        <v>2022</v>
      </c>
      <c r="O1" s="80">
        <v>2023</v>
      </c>
      <c r="P1" s="80">
        <v>2024</v>
      </c>
      <c r="Q1" s="80">
        <v>2025</v>
      </c>
      <c r="R1" s="80">
        <v>2026</v>
      </c>
    </row>
    <row r="2" spans="2:23" ht="15" thickTop="1" x14ac:dyDescent="0.3">
      <c r="B2" s="87" t="s">
        <v>61</v>
      </c>
      <c r="C2" s="87" t="s">
        <v>93</v>
      </c>
      <c r="D2" s="88">
        <v>132</v>
      </c>
      <c r="E2" s="88">
        <v>133</v>
      </c>
      <c r="F2" s="88">
        <v>127</v>
      </c>
      <c r="G2" s="88">
        <v>136</v>
      </c>
      <c r="H2" s="88">
        <v>122</v>
      </c>
      <c r="I2" s="88">
        <v>87</v>
      </c>
      <c r="K2" s="81" t="s">
        <v>61</v>
      </c>
      <c r="L2" s="81" t="s">
        <v>93</v>
      </c>
      <c r="M2" s="82">
        <v>96</v>
      </c>
      <c r="N2" s="82">
        <v>96</v>
      </c>
      <c r="O2" s="82">
        <v>101</v>
      </c>
      <c r="P2" s="82">
        <v>94</v>
      </c>
      <c r="Q2" s="82">
        <v>107</v>
      </c>
      <c r="R2" s="82">
        <v>87</v>
      </c>
      <c r="T2" s="9">
        <f>MAX(Data_Newbs!D2:'Data_Newbs'!I2, Data_Misc!D262:'Data_Misc'!I262)*Data_Newbs!$V$2+1</f>
        <v>138.36000000000001</v>
      </c>
      <c r="U2" s="10"/>
      <c r="V2" s="274">
        <v>1.01</v>
      </c>
      <c r="W2" s="275"/>
    </row>
    <row r="3" spans="2:23" ht="15" thickBot="1" x14ac:dyDescent="0.35">
      <c r="B3" s="87" t="s">
        <v>63</v>
      </c>
      <c r="C3" s="87" t="s">
        <v>94</v>
      </c>
      <c r="D3" s="88">
        <v>148</v>
      </c>
      <c r="E3" s="88">
        <v>231</v>
      </c>
      <c r="F3" s="88">
        <v>252</v>
      </c>
      <c r="G3" s="88">
        <v>219</v>
      </c>
      <c r="H3" s="88">
        <v>189</v>
      </c>
      <c r="I3" s="88">
        <v>102</v>
      </c>
      <c r="K3" s="81" t="s">
        <v>63</v>
      </c>
      <c r="L3" s="81" t="s">
        <v>94</v>
      </c>
      <c r="M3" s="82">
        <v>103</v>
      </c>
      <c r="N3" s="82">
        <v>166</v>
      </c>
      <c r="O3" s="82">
        <v>177</v>
      </c>
      <c r="P3" s="82">
        <v>157</v>
      </c>
      <c r="Q3" s="82">
        <v>140</v>
      </c>
      <c r="R3" s="82">
        <v>102</v>
      </c>
      <c r="T3" s="9">
        <f>MAX(Data_Newbs!D3:'Data_Newbs'!I3, Data_Misc!D263:'Data_Misc'!I263)*Data_Newbs!$V$2+1</f>
        <v>255.52</v>
      </c>
      <c r="U3" s="10"/>
      <c r="V3" s="276"/>
      <c r="W3" s="277"/>
    </row>
    <row r="4" spans="2:23" ht="15" thickTop="1" x14ac:dyDescent="0.3">
      <c r="B4" s="87" t="s">
        <v>65</v>
      </c>
      <c r="C4" s="87" t="s">
        <v>95</v>
      </c>
      <c r="D4" s="88">
        <v>75</v>
      </c>
      <c r="E4" s="88">
        <v>79</v>
      </c>
      <c r="F4" s="88">
        <v>60</v>
      </c>
      <c r="G4" s="88">
        <v>101</v>
      </c>
      <c r="H4" s="88">
        <v>75</v>
      </c>
      <c r="I4" s="88">
        <v>67</v>
      </c>
      <c r="K4" s="81" t="s">
        <v>65</v>
      </c>
      <c r="L4" s="81" t="s">
        <v>95</v>
      </c>
      <c r="M4" s="82">
        <v>48</v>
      </c>
      <c r="N4" s="82">
        <v>52</v>
      </c>
      <c r="O4" s="82">
        <v>58</v>
      </c>
      <c r="P4" s="82">
        <v>85</v>
      </c>
      <c r="Q4" s="82">
        <v>49</v>
      </c>
      <c r="R4" s="82">
        <v>67</v>
      </c>
      <c r="T4" s="9">
        <f>MAX(Data_Newbs!D4:'Data_Newbs'!I4, Data_Misc!D264:'Data_Misc'!I264)*Data_Newbs!$V$2+1</f>
        <v>113.11</v>
      </c>
      <c r="U4" s="10"/>
    </row>
    <row r="5" spans="2:23" x14ac:dyDescent="0.3">
      <c r="B5" s="87" t="s">
        <v>67</v>
      </c>
      <c r="C5" s="87" t="s">
        <v>96</v>
      </c>
      <c r="D5" s="88">
        <v>177</v>
      </c>
      <c r="E5" s="88">
        <v>187</v>
      </c>
      <c r="F5" s="88">
        <v>220</v>
      </c>
      <c r="G5" s="88">
        <v>252</v>
      </c>
      <c r="H5" s="88">
        <v>183</v>
      </c>
      <c r="I5" s="88">
        <v>141</v>
      </c>
      <c r="K5" s="81" t="s">
        <v>67</v>
      </c>
      <c r="L5" s="81" t="s">
        <v>96</v>
      </c>
      <c r="M5" s="82">
        <v>126</v>
      </c>
      <c r="N5" s="82">
        <v>128</v>
      </c>
      <c r="O5" s="82">
        <v>177</v>
      </c>
      <c r="P5" s="82">
        <v>208</v>
      </c>
      <c r="Q5" s="82">
        <v>135</v>
      </c>
      <c r="R5" s="82">
        <v>141</v>
      </c>
      <c r="T5" s="9">
        <f>MAX(Data_Newbs!D5:'Data_Newbs'!I5, Data_Misc!D265:'Data_Misc'!I265)*Data_Newbs!$V$2+1</f>
        <v>255.52</v>
      </c>
      <c r="U5" s="10"/>
    </row>
    <row r="6" spans="2:23" x14ac:dyDescent="0.3">
      <c r="B6" s="87" t="s">
        <v>69</v>
      </c>
      <c r="C6" s="87" t="s">
        <v>97</v>
      </c>
      <c r="D6" s="88">
        <v>381</v>
      </c>
      <c r="E6" s="88">
        <v>331</v>
      </c>
      <c r="F6" s="88">
        <v>419</v>
      </c>
      <c r="G6" s="88">
        <v>319</v>
      </c>
      <c r="H6" s="88">
        <v>299</v>
      </c>
      <c r="I6" s="88">
        <v>222</v>
      </c>
      <c r="K6" s="81" t="s">
        <v>69</v>
      </c>
      <c r="L6" s="81" t="s">
        <v>97</v>
      </c>
      <c r="M6" s="82">
        <v>292</v>
      </c>
      <c r="N6" s="82">
        <v>235</v>
      </c>
      <c r="O6" s="82">
        <v>333</v>
      </c>
      <c r="P6" s="82">
        <v>245</v>
      </c>
      <c r="Q6" s="82">
        <v>254</v>
      </c>
      <c r="R6" s="82">
        <v>222</v>
      </c>
      <c r="T6" s="9">
        <f>MAX(Data_Newbs!D6:'Data_Newbs'!I6, Data_Misc!D266:'Data_Misc'!I266)*Data_Newbs!$V$2+1</f>
        <v>424.19</v>
      </c>
      <c r="U6" s="10"/>
    </row>
    <row r="7" spans="2:23" x14ac:dyDescent="0.3">
      <c r="B7" s="87" t="s">
        <v>71</v>
      </c>
      <c r="C7" s="87" t="s">
        <v>98</v>
      </c>
      <c r="D7" s="88">
        <v>133</v>
      </c>
      <c r="E7" s="88">
        <v>103</v>
      </c>
      <c r="F7" s="88">
        <v>112</v>
      </c>
      <c r="G7" s="88">
        <v>125</v>
      </c>
      <c r="H7" s="88">
        <v>123</v>
      </c>
      <c r="I7" s="88">
        <v>70</v>
      </c>
      <c r="K7" s="81" t="s">
        <v>71</v>
      </c>
      <c r="L7" s="81" t="s">
        <v>98</v>
      </c>
      <c r="M7" s="82">
        <v>96</v>
      </c>
      <c r="N7" s="82">
        <v>75</v>
      </c>
      <c r="O7" s="82">
        <v>79</v>
      </c>
      <c r="P7" s="82">
        <v>91</v>
      </c>
      <c r="Q7" s="82">
        <v>95</v>
      </c>
      <c r="R7" s="82">
        <v>70</v>
      </c>
      <c r="T7" s="9">
        <f>MAX(Data_Newbs!D7:'Data_Newbs'!I7, Data_Misc!D267:'Data_Misc'!I267)*Data_Newbs!$V$2+1</f>
        <v>142.4</v>
      </c>
      <c r="U7" s="10"/>
    </row>
    <row r="8" spans="2:23" x14ac:dyDescent="0.3">
      <c r="B8" s="87" t="s">
        <v>73</v>
      </c>
      <c r="C8" s="87" t="s">
        <v>99</v>
      </c>
      <c r="D8" s="88">
        <v>74</v>
      </c>
      <c r="E8" s="88">
        <v>69</v>
      </c>
      <c r="F8" s="88">
        <v>150</v>
      </c>
      <c r="G8" s="88">
        <v>89</v>
      </c>
      <c r="H8" s="88">
        <v>67</v>
      </c>
      <c r="I8" s="88">
        <v>66</v>
      </c>
      <c r="K8" s="81" t="s">
        <v>73</v>
      </c>
      <c r="L8" s="81" t="s">
        <v>99</v>
      </c>
      <c r="M8" s="82">
        <v>58</v>
      </c>
      <c r="N8" s="82">
        <v>64</v>
      </c>
      <c r="O8" s="82">
        <v>110</v>
      </c>
      <c r="P8" s="82">
        <v>57</v>
      </c>
      <c r="Q8" s="82">
        <v>67</v>
      </c>
      <c r="R8" s="82">
        <v>66</v>
      </c>
      <c r="T8" s="9">
        <f>MAX(Data_Newbs!D8:'Data_Newbs'!I8, Data_Misc!D268:'Data_Misc'!I268)*Data_Newbs!$V$2+1</f>
        <v>152.5</v>
      </c>
      <c r="U8" s="10"/>
    </row>
    <row r="9" spans="2:23" x14ac:dyDescent="0.3">
      <c r="B9" s="87" t="s">
        <v>75</v>
      </c>
      <c r="C9" s="87" t="s">
        <v>100</v>
      </c>
      <c r="D9" s="88">
        <v>33</v>
      </c>
      <c r="E9" s="88">
        <v>69</v>
      </c>
      <c r="F9" s="88">
        <v>74</v>
      </c>
      <c r="G9" s="88">
        <v>91</v>
      </c>
      <c r="H9" s="88">
        <v>71</v>
      </c>
      <c r="I9" s="88">
        <v>68</v>
      </c>
      <c r="K9" s="81" t="s">
        <v>75</v>
      </c>
      <c r="L9" s="81" t="s">
        <v>100</v>
      </c>
      <c r="M9" s="82">
        <v>28</v>
      </c>
      <c r="N9" s="82">
        <v>51</v>
      </c>
      <c r="O9" s="82">
        <v>57</v>
      </c>
      <c r="P9" s="82">
        <v>70</v>
      </c>
      <c r="Q9" s="82">
        <v>71</v>
      </c>
      <c r="R9" s="82">
        <v>68</v>
      </c>
      <c r="T9" s="9">
        <f>MAX(Data_Newbs!D9:'Data_Newbs'!I9, Data_Misc!D269:'Data_Misc'!I269)*Data_Newbs!$V$2+1</f>
        <v>94.93</v>
      </c>
      <c r="U9" s="10"/>
    </row>
    <row r="10" spans="2:23" x14ac:dyDescent="0.3">
      <c r="B10" s="87" t="s">
        <v>77</v>
      </c>
      <c r="C10" s="87" t="s">
        <v>101</v>
      </c>
      <c r="D10" s="88">
        <v>46</v>
      </c>
      <c r="E10" s="88">
        <v>60</v>
      </c>
      <c r="F10" s="88">
        <v>61</v>
      </c>
      <c r="G10" s="88">
        <v>52</v>
      </c>
      <c r="H10" s="88">
        <v>62</v>
      </c>
      <c r="I10" s="88">
        <v>31</v>
      </c>
      <c r="K10" s="81" t="s">
        <v>77</v>
      </c>
      <c r="L10" s="81" t="s">
        <v>101</v>
      </c>
      <c r="M10" s="82">
        <v>33</v>
      </c>
      <c r="N10" s="82">
        <v>41</v>
      </c>
      <c r="O10" s="82">
        <v>53</v>
      </c>
      <c r="P10" s="82">
        <v>44</v>
      </c>
      <c r="Q10" s="82">
        <v>51</v>
      </c>
      <c r="R10" s="82">
        <v>31</v>
      </c>
      <c r="T10" s="9">
        <f>MAX(Data_Newbs!D10:'Data_Newbs'!I10, Data_Misc!D270:'Data_Misc'!I270)*Data_Newbs!$V$2+1</f>
        <v>83.820000000000007</v>
      </c>
      <c r="U10" s="10"/>
    </row>
    <row r="11" spans="2:23" x14ac:dyDescent="0.3">
      <c r="B11" s="87" t="s">
        <v>79</v>
      </c>
      <c r="C11" s="87" t="s">
        <v>102</v>
      </c>
      <c r="D11" s="88">
        <v>26</v>
      </c>
      <c r="E11" s="88">
        <v>22</v>
      </c>
      <c r="F11" s="88">
        <v>31</v>
      </c>
      <c r="G11" s="88">
        <v>26</v>
      </c>
      <c r="H11" s="88">
        <v>26</v>
      </c>
      <c r="I11" s="88">
        <v>26</v>
      </c>
      <c r="K11" s="81" t="s">
        <v>79</v>
      </c>
      <c r="L11" s="81" t="s">
        <v>102</v>
      </c>
      <c r="M11" s="82">
        <v>17</v>
      </c>
      <c r="N11" s="82">
        <v>13</v>
      </c>
      <c r="O11" s="82">
        <v>25</v>
      </c>
      <c r="P11" s="82">
        <v>13</v>
      </c>
      <c r="Q11" s="82">
        <v>17</v>
      </c>
      <c r="R11" s="82">
        <v>26</v>
      </c>
      <c r="T11" s="9">
        <f>MAX(Data_Newbs!D11:'Data_Newbs'!I11, Data_Misc!D271:'Data_Misc'!I271)*Data_Newbs!$V$2+1</f>
        <v>56.55</v>
      </c>
      <c r="U11" s="10"/>
    </row>
    <row r="12" spans="2:23" x14ac:dyDescent="0.3">
      <c r="B12" s="87" t="s">
        <v>81</v>
      </c>
      <c r="C12" s="87" t="s">
        <v>103</v>
      </c>
      <c r="D12" s="88">
        <v>72</v>
      </c>
      <c r="E12" s="88">
        <v>54</v>
      </c>
      <c r="F12" s="88">
        <v>85</v>
      </c>
      <c r="G12" s="88">
        <v>71</v>
      </c>
      <c r="H12" s="88">
        <v>87</v>
      </c>
      <c r="I12" s="88">
        <v>39</v>
      </c>
      <c r="K12" s="81" t="s">
        <v>81</v>
      </c>
      <c r="L12" s="81" t="s">
        <v>103</v>
      </c>
      <c r="M12" s="82">
        <v>55</v>
      </c>
      <c r="N12" s="82">
        <v>47</v>
      </c>
      <c r="O12" s="82">
        <v>74</v>
      </c>
      <c r="P12" s="82">
        <v>59</v>
      </c>
      <c r="Q12" s="82">
        <v>67</v>
      </c>
      <c r="R12" s="82">
        <v>39</v>
      </c>
      <c r="T12" s="9">
        <f>MAX(Data_Newbs!D12:'Data_Newbs'!I12, Data_Misc!D272:'Data_Misc'!I272)*Data_Newbs!$V$2+1</f>
        <v>88.87</v>
      </c>
      <c r="U12" s="10"/>
    </row>
    <row r="13" spans="2:23" x14ac:dyDescent="0.3">
      <c r="B13" s="87" t="s">
        <v>83</v>
      </c>
      <c r="C13" s="87" t="s">
        <v>104</v>
      </c>
      <c r="D13" s="88">
        <v>79</v>
      </c>
      <c r="E13" s="88">
        <v>70</v>
      </c>
      <c r="F13" s="88">
        <v>70</v>
      </c>
      <c r="G13" s="88">
        <v>95</v>
      </c>
      <c r="H13" s="88">
        <v>81</v>
      </c>
      <c r="I13" s="88">
        <v>39</v>
      </c>
      <c r="K13" s="81" t="s">
        <v>83</v>
      </c>
      <c r="L13" s="81" t="s">
        <v>104</v>
      </c>
      <c r="M13" s="82">
        <v>56</v>
      </c>
      <c r="N13" s="82">
        <v>59</v>
      </c>
      <c r="O13" s="82">
        <v>56</v>
      </c>
      <c r="P13" s="82">
        <v>63</v>
      </c>
      <c r="Q13" s="82">
        <v>61</v>
      </c>
      <c r="R13" s="82">
        <v>39</v>
      </c>
      <c r="T13" s="9">
        <f>MAX(Data_Newbs!D13:'Data_Newbs'!I13, Data_Misc!D273:'Data_Misc'!I273)*Data_Newbs!$V$2+1</f>
        <v>117.15</v>
      </c>
      <c r="U13" s="10"/>
    </row>
    <row r="14" spans="2:23" x14ac:dyDescent="0.3">
      <c r="B14" s="87" t="s">
        <v>85</v>
      </c>
      <c r="C14" s="87" t="s">
        <v>105</v>
      </c>
      <c r="D14" s="88">
        <v>74</v>
      </c>
      <c r="E14" s="88">
        <v>89</v>
      </c>
      <c r="F14" s="88">
        <v>107</v>
      </c>
      <c r="G14" s="88">
        <v>104</v>
      </c>
      <c r="H14" s="88">
        <v>87</v>
      </c>
      <c r="I14" s="88">
        <v>44</v>
      </c>
      <c r="K14" s="81" t="s">
        <v>85</v>
      </c>
      <c r="L14" s="81" t="s">
        <v>105</v>
      </c>
      <c r="M14" s="82">
        <v>53</v>
      </c>
      <c r="N14" s="82">
        <v>58</v>
      </c>
      <c r="O14" s="82">
        <v>87</v>
      </c>
      <c r="P14" s="82">
        <v>80</v>
      </c>
      <c r="Q14" s="82">
        <v>69</v>
      </c>
      <c r="R14" s="82">
        <v>44</v>
      </c>
      <c r="T14" s="9">
        <f>MAX(Data_Newbs!D14:'Data_Newbs'!I14, Data_Misc!D274:'Data_Misc'!I274)*Data_Newbs!$V$2+1</f>
        <v>110.08</v>
      </c>
      <c r="U14" s="10"/>
    </row>
    <row r="15" spans="2:23" x14ac:dyDescent="0.3">
      <c r="B15" s="87" t="s">
        <v>87</v>
      </c>
      <c r="C15" s="87" t="s">
        <v>106</v>
      </c>
      <c r="D15" s="88">
        <v>60</v>
      </c>
      <c r="E15" s="88">
        <v>76</v>
      </c>
      <c r="F15" s="88">
        <v>91</v>
      </c>
      <c r="G15" s="88">
        <v>63</v>
      </c>
      <c r="H15" s="88">
        <v>66</v>
      </c>
      <c r="I15" s="88">
        <v>52</v>
      </c>
      <c r="K15" s="81" t="s">
        <v>87</v>
      </c>
      <c r="L15" s="81" t="s">
        <v>106</v>
      </c>
      <c r="M15" s="82">
        <v>37</v>
      </c>
      <c r="N15" s="82">
        <v>61</v>
      </c>
      <c r="O15" s="82">
        <v>75</v>
      </c>
      <c r="P15" s="82">
        <v>43</v>
      </c>
      <c r="Q15" s="82">
        <v>52</v>
      </c>
      <c r="R15" s="82">
        <v>52</v>
      </c>
      <c r="T15" s="9">
        <f>MAX(Data_Newbs!D15:'Data_Newbs'!I15, Data_Misc!D275:'Data_Misc'!I275)*Data_Newbs!$V$2+1</f>
        <v>92.91</v>
      </c>
      <c r="U15" s="10"/>
    </row>
    <row r="16" spans="2:23" x14ac:dyDescent="0.3">
      <c r="B16" s="87" t="s">
        <v>89</v>
      </c>
      <c r="C16" s="87" t="s">
        <v>107</v>
      </c>
      <c r="D16" s="88">
        <v>30</v>
      </c>
      <c r="E16" s="88">
        <v>16</v>
      </c>
      <c r="F16" s="88">
        <v>59</v>
      </c>
      <c r="G16" s="88">
        <v>53</v>
      </c>
      <c r="H16" s="88">
        <v>54</v>
      </c>
      <c r="I16" s="88">
        <v>22</v>
      </c>
      <c r="K16" s="81" t="s">
        <v>89</v>
      </c>
      <c r="L16" s="81" t="s">
        <v>107</v>
      </c>
      <c r="M16" s="82">
        <v>24</v>
      </c>
      <c r="N16" s="82">
        <v>11</v>
      </c>
      <c r="O16" s="82">
        <v>43</v>
      </c>
      <c r="P16" s="82">
        <v>39</v>
      </c>
      <c r="Q16" s="82">
        <v>41</v>
      </c>
      <c r="R16" s="82">
        <v>22</v>
      </c>
      <c r="T16" s="9">
        <f>MAX(Data_Newbs!D16:'Data_Newbs'!I16, Data_Misc!D276:'Data_Misc'!I276)*Data_Newbs!$V$2+1</f>
        <v>60.59</v>
      </c>
      <c r="U16" s="10"/>
    </row>
    <row r="17" spans="2:21" x14ac:dyDescent="0.3">
      <c r="B17" s="87" t="s">
        <v>91</v>
      </c>
      <c r="C17" s="87" t="s">
        <v>108</v>
      </c>
      <c r="D17" s="88">
        <v>13</v>
      </c>
      <c r="E17" s="88">
        <v>11</v>
      </c>
      <c r="F17" s="88">
        <v>22</v>
      </c>
      <c r="G17" s="88">
        <v>20</v>
      </c>
      <c r="H17" s="88">
        <v>9</v>
      </c>
      <c r="I17" s="88">
        <v>8</v>
      </c>
      <c r="K17" s="81" t="s">
        <v>91</v>
      </c>
      <c r="L17" s="81" t="s">
        <v>108</v>
      </c>
      <c r="M17" s="82">
        <v>13</v>
      </c>
      <c r="N17" s="82">
        <v>6</v>
      </c>
      <c r="O17" s="82">
        <v>19</v>
      </c>
      <c r="P17" s="82">
        <v>15</v>
      </c>
      <c r="Q17" s="82">
        <v>9</v>
      </c>
      <c r="R17" s="82">
        <v>8</v>
      </c>
      <c r="T17" s="9">
        <f>MAX(Data_Newbs!D17:'Data_Newbs'!I17, Data_Misc!D277:'Data_Misc'!I277)*Data_Newbs!$V$2+1</f>
        <v>33.32</v>
      </c>
      <c r="U17" s="10"/>
    </row>
    <row r="18" spans="2:21" x14ac:dyDescent="0.3">
      <c r="B18" s="87"/>
      <c r="C18" s="87"/>
      <c r="D18" s="88">
        <v>1553</v>
      </c>
      <c r="E18" s="88">
        <v>1600</v>
      </c>
      <c r="F18" s="88">
        <v>1940</v>
      </c>
      <c r="G18" s="88">
        <v>1816</v>
      </c>
      <c r="H18" s="88">
        <v>1601</v>
      </c>
      <c r="I18" s="88">
        <v>1084</v>
      </c>
      <c r="K18" s="81"/>
      <c r="L18" s="81"/>
      <c r="M18" s="82">
        <v>1135</v>
      </c>
      <c r="N18" s="82">
        <v>1163</v>
      </c>
      <c r="O18" s="82">
        <v>1524</v>
      </c>
      <c r="P18" s="82">
        <v>1363</v>
      </c>
      <c r="Q18" s="82">
        <v>1285</v>
      </c>
      <c r="R18" s="82">
        <v>1084</v>
      </c>
      <c r="T18" s="9">
        <f>MAX(Data_Newbs!D18:'Data_Newbs'!I18, Data_Misc!D278:'Data_Misc'!I278)*Data_Newbs!$V$2+1</f>
        <v>1960.4</v>
      </c>
      <c r="U18" s="10"/>
    </row>
    <row r="20" spans="2:21" x14ac:dyDescent="0.3"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</row>
    <row r="22" spans="2:21" x14ac:dyDescent="0.3">
      <c r="B22" s="110"/>
    </row>
  </sheetData>
  <sheetProtection sheet="1" objects="1" scenarios="1"/>
  <mergeCells count="1">
    <mergeCell ref="V2:W3"/>
  </mergeCells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/>
  <dimension ref="B1:N22"/>
  <sheetViews>
    <sheetView zoomScale="75" zoomScaleNormal="75" workbookViewId="0">
      <selection activeCell="M21" sqref="M21"/>
    </sheetView>
  </sheetViews>
  <sheetFormatPr defaultRowHeight="14.4" x14ac:dyDescent="0.3"/>
  <cols>
    <col min="2" max="2" width="8.88671875" style="86"/>
    <col min="3" max="3" width="25.33203125" style="86" customWidth="1"/>
    <col min="4" max="9" width="8.88671875" style="86"/>
  </cols>
  <sheetData>
    <row r="1" spans="2:14" ht="15" thickBot="1" x14ac:dyDescent="0.35">
      <c r="B1" s="80" t="s">
        <v>59</v>
      </c>
      <c r="C1" s="80" t="s">
        <v>60</v>
      </c>
      <c r="D1" s="80">
        <v>2021</v>
      </c>
      <c r="E1" s="80">
        <v>2022</v>
      </c>
      <c r="F1" s="80">
        <v>2023</v>
      </c>
      <c r="G1" s="80">
        <v>2024</v>
      </c>
      <c r="H1" s="80">
        <v>2025</v>
      </c>
      <c r="I1" s="80">
        <v>2026</v>
      </c>
    </row>
    <row r="2" spans="2:14" ht="15" thickTop="1" x14ac:dyDescent="0.3">
      <c r="B2" s="81" t="s">
        <v>61</v>
      </c>
      <c r="C2" s="81" t="s">
        <v>93</v>
      </c>
      <c r="D2" s="82">
        <v>1928</v>
      </c>
      <c r="E2" s="82">
        <v>1888</v>
      </c>
      <c r="F2" s="82">
        <v>1855</v>
      </c>
      <c r="G2" s="82">
        <v>1818</v>
      </c>
      <c r="H2" s="82">
        <v>1740</v>
      </c>
      <c r="I2" s="82">
        <v>1667</v>
      </c>
      <c r="K2" s="9">
        <f>MAX(D2:I2)*$M$2+1</f>
        <v>1948.28</v>
      </c>
      <c r="M2" s="274">
        <v>1.01</v>
      </c>
      <c r="N2" s="275"/>
    </row>
    <row r="3" spans="2:14" ht="15" thickBot="1" x14ac:dyDescent="0.35">
      <c r="B3" s="81" t="s">
        <v>63</v>
      </c>
      <c r="C3" s="81" t="s">
        <v>94</v>
      </c>
      <c r="D3" s="82">
        <v>2721</v>
      </c>
      <c r="E3" s="82">
        <v>2644</v>
      </c>
      <c r="F3" s="82">
        <v>2641</v>
      </c>
      <c r="G3" s="82">
        <v>2625</v>
      </c>
      <c r="H3" s="82">
        <v>2598</v>
      </c>
      <c r="I3" s="82">
        <v>2463</v>
      </c>
      <c r="K3" s="9">
        <f t="shared" ref="K3:K18" si="0">MAX(D3:I3)*$M$2+1</f>
        <v>2749.21</v>
      </c>
      <c r="M3" s="276"/>
      <c r="N3" s="277"/>
    </row>
    <row r="4" spans="2:14" ht="15" thickTop="1" x14ac:dyDescent="0.3">
      <c r="B4" s="81" t="s">
        <v>65</v>
      </c>
      <c r="C4" s="81" t="s">
        <v>95</v>
      </c>
      <c r="D4" s="82">
        <v>1669</v>
      </c>
      <c r="E4" s="82">
        <v>1597</v>
      </c>
      <c r="F4" s="82">
        <v>1507</v>
      </c>
      <c r="G4" s="82">
        <v>1408</v>
      </c>
      <c r="H4" s="82">
        <v>1325</v>
      </c>
      <c r="I4" s="82">
        <v>1267</v>
      </c>
      <c r="K4" s="9">
        <f t="shared" si="0"/>
        <v>1686.69</v>
      </c>
    </row>
    <row r="5" spans="2:14" x14ac:dyDescent="0.3">
      <c r="B5" s="81" t="s">
        <v>67</v>
      </c>
      <c r="C5" s="81" t="s">
        <v>96</v>
      </c>
      <c r="D5" s="82">
        <v>2179</v>
      </c>
      <c r="E5" s="82">
        <v>2102</v>
      </c>
      <c r="F5" s="82">
        <v>2089</v>
      </c>
      <c r="G5" s="82">
        <v>2135</v>
      </c>
      <c r="H5" s="82">
        <v>2042</v>
      </c>
      <c r="I5" s="82">
        <v>1902</v>
      </c>
      <c r="K5" s="9">
        <f t="shared" si="0"/>
        <v>2201.79</v>
      </c>
      <c r="M5" t="s">
        <v>56</v>
      </c>
    </row>
    <row r="6" spans="2:14" x14ac:dyDescent="0.3">
      <c r="B6" s="81" t="s">
        <v>69</v>
      </c>
      <c r="C6" s="81" t="s">
        <v>97</v>
      </c>
      <c r="D6" s="82">
        <v>4236</v>
      </c>
      <c r="E6" s="82">
        <v>4087</v>
      </c>
      <c r="F6" s="82">
        <v>4052</v>
      </c>
      <c r="G6" s="82">
        <v>3862</v>
      </c>
      <c r="H6" s="82">
        <v>3718</v>
      </c>
      <c r="I6" s="82">
        <v>3598</v>
      </c>
      <c r="K6" s="9">
        <f t="shared" si="0"/>
        <v>4279.3599999999997</v>
      </c>
    </row>
    <row r="7" spans="2:14" x14ac:dyDescent="0.3">
      <c r="B7" s="81" t="s">
        <v>71</v>
      </c>
      <c r="C7" s="81" t="s">
        <v>98</v>
      </c>
      <c r="D7" s="82">
        <v>1303</v>
      </c>
      <c r="E7" s="82">
        <v>1245</v>
      </c>
      <c r="F7" s="82">
        <v>1196</v>
      </c>
      <c r="G7" s="82">
        <v>1210</v>
      </c>
      <c r="H7" s="82">
        <v>1161</v>
      </c>
      <c r="I7" s="82">
        <v>1148</v>
      </c>
      <c r="K7" s="9">
        <f t="shared" si="0"/>
        <v>1317.03</v>
      </c>
    </row>
    <row r="8" spans="2:14" x14ac:dyDescent="0.3">
      <c r="B8" s="81" t="s">
        <v>73</v>
      </c>
      <c r="C8" s="81" t="s">
        <v>99</v>
      </c>
      <c r="D8" s="82">
        <v>967</v>
      </c>
      <c r="E8" s="82">
        <v>946</v>
      </c>
      <c r="F8" s="82">
        <v>963</v>
      </c>
      <c r="G8" s="82">
        <v>947</v>
      </c>
      <c r="H8" s="82">
        <v>914</v>
      </c>
      <c r="I8" s="82">
        <v>843</v>
      </c>
      <c r="K8" s="9">
        <f t="shared" si="0"/>
        <v>977.67</v>
      </c>
    </row>
    <row r="9" spans="2:14" x14ac:dyDescent="0.3">
      <c r="B9" s="81" t="s">
        <v>75</v>
      </c>
      <c r="C9" s="81" t="s">
        <v>100</v>
      </c>
      <c r="D9" s="82">
        <v>913</v>
      </c>
      <c r="E9" s="82">
        <v>839</v>
      </c>
      <c r="F9" s="82">
        <v>855</v>
      </c>
      <c r="G9" s="82">
        <v>813</v>
      </c>
      <c r="H9" s="82">
        <v>805</v>
      </c>
      <c r="I9" s="82">
        <v>790</v>
      </c>
      <c r="K9" s="9">
        <f t="shared" si="0"/>
        <v>923.13</v>
      </c>
    </row>
    <row r="10" spans="2:14" x14ac:dyDescent="0.3">
      <c r="B10" s="81" t="s">
        <v>77</v>
      </c>
      <c r="C10" s="81" t="s">
        <v>101</v>
      </c>
      <c r="D10" s="82">
        <v>792</v>
      </c>
      <c r="E10" s="82">
        <v>767</v>
      </c>
      <c r="F10" s="82">
        <v>718</v>
      </c>
      <c r="G10" s="82">
        <v>691</v>
      </c>
      <c r="H10" s="82">
        <v>686</v>
      </c>
      <c r="I10" s="82">
        <v>681</v>
      </c>
      <c r="K10" s="9">
        <f t="shared" si="0"/>
        <v>800.92</v>
      </c>
    </row>
    <row r="11" spans="2:14" x14ac:dyDescent="0.3">
      <c r="B11" s="81" t="s">
        <v>79</v>
      </c>
      <c r="C11" s="81" t="s">
        <v>102</v>
      </c>
      <c r="D11" s="82">
        <v>647</v>
      </c>
      <c r="E11" s="82">
        <v>568</v>
      </c>
      <c r="F11" s="82">
        <v>547</v>
      </c>
      <c r="G11" s="82">
        <v>514</v>
      </c>
      <c r="H11" s="82">
        <v>484</v>
      </c>
      <c r="I11" s="82">
        <v>473</v>
      </c>
      <c r="K11" s="9">
        <f t="shared" si="0"/>
        <v>654.47</v>
      </c>
    </row>
    <row r="12" spans="2:14" x14ac:dyDescent="0.3">
      <c r="B12" s="81" t="s">
        <v>81</v>
      </c>
      <c r="C12" s="81" t="s">
        <v>103</v>
      </c>
      <c r="D12" s="82">
        <v>878</v>
      </c>
      <c r="E12" s="82">
        <v>858</v>
      </c>
      <c r="F12" s="82">
        <v>822</v>
      </c>
      <c r="G12" s="82">
        <v>824</v>
      </c>
      <c r="H12" s="82">
        <v>832</v>
      </c>
      <c r="I12" s="82">
        <v>811</v>
      </c>
      <c r="K12" s="9">
        <f t="shared" si="0"/>
        <v>887.78</v>
      </c>
    </row>
    <row r="13" spans="2:14" x14ac:dyDescent="0.3">
      <c r="B13" s="81" t="s">
        <v>83</v>
      </c>
      <c r="C13" s="81" t="s">
        <v>104</v>
      </c>
      <c r="D13" s="82">
        <v>1143</v>
      </c>
      <c r="E13" s="82">
        <v>1071</v>
      </c>
      <c r="F13" s="82">
        <v>998</v>
      </c>
      <c r="G13" s="82">
        <v>953</v>
      </c>
      <c r="H13" s="82">
        <v>950</v>
      </c>
      <c r="I13" s="82">
        <v>960</v>
      </c>
      <c r="K13" s="9">
        <f t="shared" si="0"/>
        <v>1155.43</v>
      </c>
    </row>
    <row r="14" spans="2:14" x14ac:dyDescent="0.3">
      <c r="B14" s="81" t="s">
        <v>85</v>
      </c>
      <c r="C14" s="81" t="s">
        <v>105</v>
      </c>
      <c r="D14" s="82">
        <v>1390</v>
      </c>
      <c r="E14" s="82">
        <v>1280</v>
      </c>
      <c r="F14" s="82">
        <v>1234</v>
      </c>
      <c r="G14" s="82">
        <v>1176</v>
      </c>
      <c r="H14" s="82">
        <v>1116</v>
      </c>
      <c r="I14" s="82">
        <v>1113</v>
      </c>
      <c r="K14" s="9">
        <f t="shared" si="0"/>
        <v>1404.9</v>
      </c>
    </row>
    <row r="15" spans="2:14" x14ac:dyDescent="0.3">
      <c r="B15" s="81" t="s">
        <v>87</v>
      </c>
      <c r="C15" s="81" t="s">
        <v>106</v>
      </c>
      <c r="D15" s="82">
        <v>904</v>
      </c>
      <c r="E15" s="82">
        <v>863</v>
      </c>
      <c r="F15" s="82">
        <v>859</v>
      </c>
      <c r="G15" s="82">
        <v>816</v>
      </c>
      <c r="H15" s="82">
        <v>785</v>
      </c>
      <c r="I15" s="82">
        <v>743</v>
      </c>
      <c r="K15" s="9">
        <f t="shared" si="0"/>
        <v>914.04</v>
      </c>
    </row>
    <row r="16" spans="2:14" x14ac:dyDescent="0.3">
      <c r="B16" s="81" t="s">
        <v>89</v>
      </c>
      <c r="C16" s="81" t="s">
        <v>107</v>
      </c>
      <c r="D16" s="82">
        <v>378</v>
      </c>
      <c r="E16" s="82">
        <v>353</v>
      </c>
      <c r="F16" s="82">
        <v>353</v>
      </c>
      <c r="G16" s="82">
        <v>364</v>
      </c>
      <c r="H16" s="82">
        <v>400</v>
      </c>
      <c r="I16" s="82">
        <v>396</v>
      </c>
      <c r="K16" s="9">
        <f t="shared" si="0"/>
        <v>405</v>
      </c>
    </row>
    <row r="17" spans="2:11" x14ac:dyDescent="0.3">
      <c r="B17" s="81" t="s">
        <v>91</v>
      </c>
      <c r="C17" s="81" t="s">
        <v>108</v>
      </c>
      <c r="D17" s="82">
        <v>270</v>
      </c>
      <c r="E17" s="82">
        <v>240</v>
      </c>
      <c r="F17" s="82">
        <v>232</v>
      </c>
      <c r="G17" s="82">
        <v>230</v>
      </c>
      <c r="H17" s="82">
        <v>226</v>
      </c>
      <c r="I17" s="82">
        <v>216</v>
      </c>
      <c r="K17" s="9">
        <f t="shared" si="0"/>
        <v>273.7</v>
      </c>
    </row>
    <row r="18" spans="2:11" x14ac:dyDescent="0.3">
      <c r="B18" s="83" t="s">
        <v>109</v>
      </c>
      <c r="C18" s="83" t="s">
        <v>110</v>
      </c>
      <c r="D18" s="84">
        <v>22318</v>
      </c>
      <c r="E18" s="84">
        <v>21348</v>
      </c>
      <c r="F18" s="84">
        <v>20921</v>
      </c>
      <c r="G18" s="84">
        <v>20386</v>
      </c>
      <c r="H18" s="84">
        <v>19782</v>
      </c>
      <c r="I18" s="84">
        <v>19071</v>
      </c>
      <c r="K18" s="9">
        <f t="shared" si="0"/>
        <v>22542.18</v>
      </c>
    </row>
    <row r="20" spans="2:11" x14ac:dyDescent="0.3">
      <c r="D20" s="94"/>
      <c r="E20" s="94"/>
      <c r="F20" s="94"/>
      <c r="G20" s="94"/>
      <c r="H20" s="94"/>
      <c r="I20" s="94"/>
    </row>
    <row r="22" spans="2:11" x14ac:dyDescent="0.3">
      <c r="B22" s="110"/>
    </row>
  </sheetData>
  <sheetProtection sheet="1" objects="1" scenarios="1"/>
  <mergeCells count="1">
    <mergeCell ref="M2:N3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B1:E111"/>
  <sheetViews>
    <sheetView workbookViewId="0">
      <selection activeCell="E15" sqref="E15"/>
    </sheetView>
  </sheetViews>
  <sheetFormatPr defaultRowHeight="14.4" x14ac:dyDescent="0.3"/>
  <cols>
    <col min="3" max="3" width="12.6640625" customWidth="1"/>
    <col min="4" max="4" width="3.33203125" customWidth="1"/>
  </cols>
  <sheetData>
    <row r="1" spans="2:5" ht="15.6" x14ac:dyDescent="0.3">
      <c r="E1" s="18"/>
    </row>
    <row r="3" spans="2:5" ht="15.6" x14ac:dyDescent="0.3">
      <c r="C3" s="79" t="s">
        <v>58</v>
      </c>
      <c r="E3" s="18" t="s">
        <v>45</v>
      </c>
    </row>
    <row r="6" spans="2:5" ht="31.2" x14ac:dyDescent="0.6">
      <c r="C6" s="56">
        <v>2026</v>
      </c>
      <c r="E6" s="18" t="s">
        <v>55</v>
      </c>
    </row>
    <row r="7" spans="2:5" ht="15.6" x14ac:dyDescent="0.3">
      <c r="B7" t="s">
        <v>49</v>
      </c>
      <c r="C7" s="57">
        <f>C6-1</f>
        <v>2025</v>
      </c>
      <c r="E7" t="s">
        <v>54</v>
      </c>
    </row>
    <row r="8" spans="2:5" ht="15.6" x14ac:dyDescent="0.3">
      <c r="B8" t="s">
        <v>50</v>
      </c>
      <c r="C8" s="57">
        <f>C6-2</f>
        <v>2024</v>
      </c>
    </row>
    <row r="9" spans="2:5" ht="15.6" x14ac:dyDescent="0.3">
      <c r="B9" t="s">
        <v>51</v>
      </c>
      <c r="C9" s="57">
        <f>C6-3</f>
        <v>2023</v>
      </c>
    </row>
    <row r="10" spans="2:5" ht="15.6" x14ac:dyDescent="0.3">
      <c r="B10" t="s">
        <v>52</v>
      </c>
      <c r="C10" s="57">
        <f>C6-4</f>
        <v>2022</v>
      </c>
    </row>
    <row r="11" spans="2:5" ht="15.6" x14ac:dyDescent="0.3">
      <c r="B11" t="s">
        <v>53</v>
      </c>
      <c r="C11" s="57">
        <f>C6-5</f>
        <v>2021</v>
      </c>
    </row>
    <row r="101" spans="2:2" x14ac:dyDescent="0.3">
      <c r="B101">
        <v>1900</v>
      </c>
    </row>
    <row r="102" spans="2:2" x14ac:dyDescent="0.3">
      <c r="B102">
        <v>2025</v>
      </c>
    </row>
    <row r="103" spans="2:2" x14ac:dyDescent="0.3">
      <c r="B103">
        <v>2026</v>
      </c>
    </row>
    <row r="104" spans="2:2" x14ac:dyDescent="0.3">
      <c r="B104">
        <v>2027</v>
      </c>
    </row>
    <row r="105" spans="2:2" x14ac:dyDescent="0.3">
      <c r="B105">
        <v>2028</v>
      </c>
    </row>
    <row r="106" spans="2:2" x14ac:dyDescent="0.3">
      <c r="B106">
        <v>2029</v>
      </c>
    </row>
    <row r="107" spans="2:2" x14ac:dyDescent="0.3">
      <c r="B107">
        <v>2030</v>
      </c>
    </row>
    <row r="108" spans="2:2" x14ac:dyDescent="0.3">
      <c r="B108">
        <v>2031</v>
      </c>
    </row>
    <row r="109" spans="2:2" x14ac:dyDescent="0.3">
      <c r="B109">
        <v>2032</v>
      </c>
    </row>
    <row r="110" spans="2:2" x14ac:dyDescent="0.3">
      <c r="B110">
        <v>2033</v>
      </c>
    </row>
    <row r="111" spans="2:2" x14ac:dyDescent="0.3">
      <c r="B111">
        <v>2034</v>
      </c>
    </row>
  </sheetData>
  <sheetProtection sheet="1" objects="1" scenarios="1"/>
  <dataValidations count="2">
    <dataValidation type="list" allowBlank="1" showInputMessage="1" showErrorMessage="1" sqref="C3" xr:uid="{6DD57723-438E-4E4F-B933-A467A7D93E5C}">
      <formula1>"January,February,March,April,May,June,July,August,September,October,November,December"</formula1>
    </dataValidation>
    <dataValidation type="list" allowBlank="1" showInputMessage="1" showErrorMessage="1" sqref="C6" xr:uid="{D14CECB6-0108-448E-B6A5-906A21232B1C}">
      <formula1>$B$101:$B$111</formula1>
    </dataValidation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71C968-3693-44BD-AB50-758EBABB68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ALL_AUX</vt:lpstr>
      <vt:lpstr>013 NE-NR</vt:lpstr>
      <vt:lpstr>014 NE-SR</vt:lpstr>
      <vt:lpstr>053 E-NR</vt:lpstr>
      <vt:lpstr>054 E-SR</vt:lpstr>
      <vt:lpstr>070 SE</vt:lpstr>
      <vt:lpstr>081 H-CR</vt:lpstr>
      <vt:lpstr>082 H-ER</vt:lpstr>
      <vt:lpstr>085 H-WR</vt:lpstr>
      <vt:lpstr>091 GL-CR</vt:lpstr>
      <vt:lpstr>092 GL-ER</vt:lpstr>
      <vt:lpstr>095 GL-WR</vt:lpstr>
      <vt:lpstr>113 SW-NR</vt:lpstr>
      <vt:lpstr>114 SW-SR</vt:lpstr>
      <vt:lpstr>130 NW</vt:lpstr>
      <vt:lpstr>140 O</vt:lpstr>
      <vt:lpstr>170 A</vt:lpstr>
      <vt:lpstr>Data_Boat</vt:lpstr>
      <vt:lpstr>Data_Visits</vt:lpstr>
      <vt:lpstr>Data_VSC_Boat</vt:lpstr>
      <vt:lpstr>Data_VSC_Paddlecraft</vt:lpstr>
      <vt:lpstr>Data_PE</vt:lpstr>
      <vt:lpstr>Data_MT</vt:lpstr>
      <vt:lpstr>Data_Misc</vt:lpstr>
      <vt:lpstr>Data_Facilities</vt:lpstr>
      <vt:lpstr>Data_Newbs</vt:lpstr>
      <vt:lpstr>Data_Membership</vt:lpstr>
      <vt:lpstr>Date_Control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</dc:creator>
  <cp:lastModifiedBy>Harry</cp:lastModifiedBy>
  <dcterms:created xsi:type="dcterms:W3CDTF">2020-06-22T01:03:29Z</dcterms:created>
  <dcterms:modified xsi:type="dcterms:W3CDTF">2026-10-10T13:38:50Z</dcterms:modified>
</cp:coreProperties>
</file>