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2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3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4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5.xml" ContentType="application/vnd.openxmlformats-officedocument.themeOverrid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6.xml" ContentType="application/vnd.openxmlformats-officedocument.themeOverrid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7.xml" ContentType="application/vnd.openxmlformats-officedocument.themeOverride+xml"/>
  <Override PartName="/xl/drawings/drawing2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8.xml" ContentType="application/vnd.openxmlformats-officedocument.themeOverrid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9.xml" ContentType="application/vnd.openxmlformats-officedocument.themeOverrid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0.xml" ContentType="application/vnd.openxmlformats-officedocument.themeOverrid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1.xml" ContentType="application/vnd.openxmlformats-officedocument.themeOverrid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2.xml" ContentType="application/vnd.openxmlformats-officedocument.themeOverrid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3.xml" ContentType="application/vnd.openxmlformats-officedocument.themeOverrid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34.xml" ContentType="application/vnd.openxmlformats-officedocument.themeOverrid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5.xml" ContentType="application/vnd.openxmlformats-officedocument.themeOverrid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36.xml" ContentType="application/vnd.openxmlformats-officedocument.themeOverrid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37.xml" ContentType="application/vnd.openxmlformats-officedocument.themeOverrid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8.xml" ContentType="application/vnd.openxmlformats-officedocument.themeOverrid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39.xml" ContentType="application/vnd.openxmlformats-officedocument.themeOverrid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0.xml" ContentType="application/vnd.openxmlformats-officedocument.themeOverrid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1.xml" ContentType="application/vnd.openxmlformats-officedocument.themeOverrid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2.xml" ContentType="application/vnd.openxmlformats-officedocument.themeOverrid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43.xml" ContentType="application/vnd.openxmlformats-officedocument.themeOverrid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44.xml" ContentType="application/vnd.openxmlformats-officedocument.themeOverrid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45.xml" ContentType="application/vnd.openxmlformats-officedocument.themeOverrid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46.xml" ContentType="application/vnd.openxmlformats-officedocument.themeOverrid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47.xml" ContentType="application/vnd.openxmlformats-officedocument.themeOverrid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48.xml" ContentType="application/vnd.openxmlformats-officedocument.themeOverrid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49.xml" ContentType="application/vnd.openxmlformats-officedocument.themeOverrid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50.xml" ContentType="application/vnd.openxmlformats-officedocument.themeOverrid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51.xml" ContentType="application/vnd.openxmlformats-officedocument.themeOverrid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52.xml" ContentType="application/vnd.openxmlformats-officedocument.themeOverrid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53.xml" ContentType="application/vnd.openxmlformats-officedocument.themeOverrid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54.xml" ContentType="application/vnd.openxmlformats-officedocument.themeOverride+xml"/>
  <Override PartName="/xl/drawings/drawing3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55.xml" ContentType="application/vnd.openxmlformats-officedocument.themeOverrid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56.xml" ContentType="application/vnd.openxmlformats-officedocument.themeOverrid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57.xml" ContentType="application/vnd.openxmlformats-officedocument.themeOverrid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58.xml" ContentType="application/vnd.openxmlformats-officedocument.themeOverrid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59.xml" ContentType="application/vnd.openxmlformats-officedocument.themeOverrid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60.xml" ContentType="application/vnd.openxmlformats-officedocument.themeOverrid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61.xml" ContentType="application/vnd.openxmlformats-officedocument.themeOverrid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62.xml" ContentType="application/vnd.openxmlformats-officedocument.themeOverrid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63.xml" ContentType="application/vnd.openxmlformats-officedocument.themeOverrid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64.xml" ContentType="application/vnd.openxmlformats-officedocument.themeOverrid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65.xml" ContentType="application/vnd.openxmlformats-officedocument.themeOverrid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66.xml" ContentType="application/vnd.openxmlformats-officedocument.themeOverrid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67.xml" ContentType="application/vnd.openxmlformats-officedocument.themeOverrid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theme/themeOverride68.xml" ContentType="application/vnd.openxmlformats-officedocument.themeOverrid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69.xml" ContentType="application/vnd.openxmlformats-officedocument.themeOverrid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70.xml" ContentType="application/vnd.openxmlformats-officedocument.themeOverrid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71.xml" ContentType="application/vnd.openxmlformats-officedocument.themeOverrid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72.xml" ContentType="application/vnd.openxmlformats-officedocument.themeOverrid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73.xml" ContentType="application/vnd.openxmlformats-officedocument.themeOverrid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74.xml" ContentType="application/vnd.openxmlformats-officedocument.themeOverrid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75.xml" ContentType="application/vnd.openxmlformats-officedocument.themeOverrid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76.xml" ContentType="application/vnd.openxmlformats-officedocument.themeOverrid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77.xml" ContentType="application/vnd.openxmlformats-officedocument.themeOverrid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78.xml" ContentType="application/vnd.openxmlformats-officedocument.themeOverrid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79.xml" ContentType="application/vnd.openxmlformats-officedocument.themeOverrid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80.xml" ContentType="application/vnd.openxmlformats-officedocument.themeOverride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81.xml" ContentType="application/vnd.openxmlformats-officedocument.themeOverride+xml"/>
  <Override PartName="/xl/drawings/drawing4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theme/themeOverride82.xml" ContentType="application/vnd.openxmlformats-officedocument.themeOverrid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83.xml" ContentType="application/vnd.openxmlformats-officedocument.themeOverrid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84.xml" ContentType="application/vnd.openxmlformats-officedocument.themeOverrid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85.xml" ContentType="application/vnd.openxmlformats-officedocument.themeOverrid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86.xml" ContentType="application/vnd.openxmlformats-officedocument.themeOverrid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87.xml" ContentType="application/vnd.openxmlformats-officedocument.themeOverrid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88.xml" ContentType="application/vnd.openxmlformats-officedocument.themeOverrid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89.xml" ContentType="application/vnd.openxmlformats-officedocument.themeOverrid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90.xml" ContentType="application/vnd.openxmlformats-officedocument.themeOverrid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91.xml" ContentType="application/vnd.openxmlformats-officedocument.themeOverrid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92.xml" ContentType="application/vnd.openxmlformats-officedocument.themeOverride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93.xml" ContentType="application/vnd.openxmlformats-officedocument.themeOverrid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94.xml" ContentType="application/vnd.openxmlformats-officedocument.themeOverrid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95.xml" ContentType="application/vnd.openxmlformats-officedocument.themeOverrid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96.xml" ContentType="application/vnd.openxmlformats-officedocument.themeOverrid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97.xml" ContentType="application/vnd.openxmlformats-officedocument.themeOverrid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98.xml" ContentType="application/vnd.openxmlformats-officedocument.themeOverride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99.xml" ContentType="application/vnd.openxmlformats-officedocument.themeOverrid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100.xml" ContentType="application/vnd.openxmlformats-officedocument.themeOverride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101.xml" ContentType="application/vnd.openxmlformats-officedocument.themeOverride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102.xml" ContentType="application/vnd.openxmlformats-officedocument.themeOverrid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103.xml" ContentType="application/vnd.openxmlformats-officedocument.themeOverrid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104.xml" ContentType="application/vnd.openxmlformats-officedocument.themeOverride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105.xml" ContentType="application/vnd.openxmlformats-officedocument.themeOverride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106.xml" ContentType="application/vnd.openxmlformats-officedocument.themeOverrid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107.xml" ContentType="application/vnd.openxmlformats-officedocument.themeOverride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108.xml" ContentType="application/vnd.openxmlformats-officedocument.themeOverride+xml"/>
  <Override PartName="/xl/drawings/drawing5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theme/themeOverride109.xml" ContentType="application/vnd.openxmlformats-officedocument.themeOverrid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110.xml" ContentType="application/vnd.openxmlformats-officedocument.themeOverride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111.xml" ContentType="application/vnd.openxmlformats-officedocument.themeOverrid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112.xml" ContentType="application/vnd.openxmlformats-officedocument.themeOverrid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113.xml" ContentType="application/vnd.openxmlformats-officedocument.themeOverride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theme/themeOverride114.xml" ContentType="application/vnd.openxmlformats-officedocument.themeOverride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115.xml" ContentType="application/vnd.openxmlformats-officedocument.themeOverride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116.xml" ContentType="application/vnd.openxmlformats-officedocument.themeOverride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theme/themeOverride117.xml" ContentType="application/vnd.openxmlformats-officedocument.themeOverride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118.xml" ContentType="application/vnd.openxmlformats-officedocument.themeOverride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119.xml" ContentType="application/vnd.openxmlformats-officedocument.themeOverride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theme/themeOverride120.xml" ContentType="application/vnd.openxmlformats-officedocument.themeOverride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121.xml" ContentType="application/vnd.openxmlformats-officedocument.themeOverride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theme/themeOverride122.xml" ContentType="application/vnd.openxmlformats-officedocument.themeOverride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123.xml" ContentType="application/vnd.openxmlformats-officedocument.themeOverride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124.xml" ContentType="application/vnd.openxmlformats-officedocument.themeOverride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125.xml" ContentType="application/vnd.openxmlformats-officedocument.themeOverride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126.xml" ContentType="application/vnd.openxmlformats-officedocument.themeOverride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127.xml" ContentType="application/vnd.openxmlformats-officedocument.themeOverride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128.xml" ContentType="application/vnd.openxmlformats-officedocument.themeOverride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129.xml" ContentType="application/vnd.openxmlformats-officedocument.themeOverride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130.xml" ContentType="application/vnd.openxmlformats-officedocument.themeOverride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131.xml" ContentType="application/vnd.openxmlformats-officedocument.themeOverride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132.xml" ContentType="application/vnd.openxmlformats-officedocument.themeOverride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133.xml" ContentType="application/vnd.openxmlformats-officedocument.themeOverride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134.xml" ContentType="application/vnd.openxmlformats-officedocument.themeOverride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135.xml" ContentType="application/vnd.openxmlformats-officedocument.themeOverride+xml"/>
  <Override PartName="/xl/drawings/drawing6.xml" ContentType="application/vnd.openxmlformats-officedocument.drawing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136.xml" ContentType="application/vnd.openxmlformats-officedocument.themeOverride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137.xml" ContentType="application/vnd.openxmlformats-officedocument.themeOverride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138.xml" ContentType="application/vnd.openxmlformats-officedocument.themeOverride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139.xml" ContentType="application/vnd.openxmlformats-officedocument.themeOverride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140.xml" ContentType="application/vnd.openxmlformats-officedocument.themeOverride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141.xml" ContentType="application/vnd.openxmlformats-officedocument.themeOverride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142.xml" ContentType="application/vnd.openxmlformats-officedocument.themeOverride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143.xml" ContentType="application/vnd.openxmlformats-officedocument.themeOverride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144.xml" ContentType="application/vnd.openxmlformats-officedocument.themeOverride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145.xml" ContentType="application/vnd.openxmlformats-officedocument.themeOverride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146.xml" ContentType="application/vnd.openxmlformats-officedocument.themeOverride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theme/themeOverride147.xml" ContentType="application/vnd.openxmlformats-officedocument.themeOverride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theme/themeOverride148.xml" ContentType="application/vnd.openxmlformats-officedocument.themeOverride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theme/themeOverride149.xml" ContentType="application/vnd.openxmlformats-officedocument.themeOverride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theme/themeOverride150.xml" ContentType="application/vnd.openxmlformats-officedocument.themeOverride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theme/themeOverride151.xml" ContentType="application/vnd.openxmlformats-officedocument.themeOverride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theme/themeOverride152.xml" ContentType="application/vnd.openxmlformats-officedocument.themeOverride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theme/themeOverride153.xml" ContentType="application/vnd.openxmlformats-officedocument.themeOverride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theme/themeOverride154.xml" ContentType="application/vnd.openxmlformats-officedocument.themeOverride+xml"/>
  <Override PartName="/xl/charts/chart155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theme/themeOverride155.xml" ContentType="application/vnd.openxmlformats-officedocument.themeOverride+xml"/>
  <Override PartName="/xl/charts/chart156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theme/themeOverride156.xml" ContentType="application/vnd.openxmlformats-officedocument.themeOverride+xml"/>
  <Override PartName="/xl/charts/chart157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theme/themeOverride157.xml" ContentType="application/vnd.openxmlformats-officedocument.themeOverride+xml"/>
  <Override PartName="/xl/charts/chart158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theme/themeOverride158.xml" ContentType="application/vnd.openxmlformats-officedocument.themeOverride+xml"/>
  <Override PartName="/xl/charts/chart159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theme/themeOverride159.xml" ContentType="application/vnd.openxmlformats-officedocument.themeOverride+xml"/>
  <Override PartName="/xl/charts/chart160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theme/themeOverride160.xml" ContentType="application/vnd.openxmlformats-officedocument.themeOverride+xml"/>
  <Override PartName="/xl/charts/chart161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theme/themeOverride161.xml" ContentType="application/vnd.openxmlformats-officedocument.themeOverride+xml"/>
  <Override PartName="/xl/charts/chart162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theme/themeOverride162.xml" ContentType="application/vnd.openxmlformats-officedocument.themeOverride+xml"/>
  <Override PartName="/xl/drawings/drawing7.xml" ContentType="application/vnd.openxmlformats-officedocument.drawing+xml"/>
  <Override PartName="/xl/charts/chart163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theme/themeOverride163.xml" ContentType="application/vnd.openxmlformats-officedocument.themeOverride+xml"/>
  <Override PartName="/xl/charts/chart164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theme/themeOverride164.xml" ContentType="application/vnd.openxmlformats-officedocument.themeOverride+xml"/>
  <Override PartName="/xl/charts/chart165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theme/themeOverride165.xml" ContentType="application/vnd.openxmlformats-officedocument.themeOverride+xml"/>
  <Override PartName="/xl/charts/chart166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theme/themeOverride166.xml" ContentType="application/vnd.openxmlformats-officedocument.themeOverride+xml"/>
  <Override PartName="/xl/charts/chart167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theme/themeOverride167.xml" ContentType="application/vnd.openxmlformats-officedocument.themeOverride+xml"/>
  <Override PartName="/xl/charts/chart168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theme/themeOverride168.xml" ContentType="application/vnd.openxmlformats-officedocument.themeOverride+xml"/>
  <Override PartName="/xl/charts/chart169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theme/themeOverride169.xml" ContentType="application/vnd.openxmlformats-officedocument.themeOverride+xml"/>
  <Override PartName="/xl/charts/chart170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theme/themeOverride170.xml" ContentType="application/vnd.openxmlformats-officedocument.themeOverride+xml"/>
  <Override PartName="/xl/charts/chart171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theme/themeOverride171.xml" ContentType="application/vnd.openxmlformats-officedocument.themeOverride+xml"/>
  <Override PartName="/xl/charts/chart172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theme/themeOverride172.xml" ContentType="application/vnd.openxmlformats-officedocument.themeOverride+xml"/>
  <Override PartName="/xl/charts/chart173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theme/themeOverride173.xml" ContentType="application/vnd.openxmlformats-officedocument.themeOverride+xml"/>
  <Override PartName="/xl/charts/chart174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theme/themeOverride174.xml" ContentType="application/vnd.openxmlformats-officedocument.themeOverride+xml"/>
  <Override PartName="/xl/charts/chart175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theme/themeOverride175.xml" ContentType="application/vnd.openxmlformats-officedocument.themeOverride+xml"/>
  <Override PartName="/xl/charts/chart176.xml" ContentType="application/vnd.openxmlformats-officedocument.drawingml.chart+xml"/>
  <Override PartName="/xl/charts/style176.xml" ContentType="application/vnd.ms-office.chartstyle+xml"/>
  <Override PartName="/xl/charts/colors176.xml" ContentType="application/vnd.ms-office.chartcolorstyle+xml"/>
  <Override PartName="/xl/theme/themeOverride176.xml" ContentType="application/vnd.openxmlformats-officedocument.themeOverride+xml"/>
  <Override PartName="/xl/charts/chart177.xml" ContentType="application/vnd.openxmlformats-officedocument.drawingml.chart+xml"/>
  <Override PartName="/xl/charts/style177.xml" ContentType="application/vnd.ms-office.chartstyle+xml"/>
  <Override PartName="/xl/charts/colors177.xml" ContentType="application/vnd.ms-office.chartcolorstyle+xml"/>
  <Override PartName="/xl/theme/themeOverride177.xml" ContentType="application/vnd.openxmlformats-officedocument.themeOverride+xml"/>
  <Override PartName="/xl/charts/chart178.xml" ContentType="application/vnd.openxmlformats-officedocument.drawingml.chart+xml"/>
  <Override PartName="/xl/charts/style178.xml" ContentType="application/vnd.ms-office.chartstyle+xml"/>
  <Override PartName="/xl/charts/colors178.xml" ContentType="application/vnd.ms-office.chartcolorstyle+xml"/>
  <Override PartName="/xl/theme/themeOverride178.xml" ContentType="application/vnd.openxmlformats-officedocument.themeOverride+xml"/>
  <Override PartName="/xl/charts/chart179.xml" ContentType="application/vnd.openxmlformats-officedocument.drawingml.chart+xml"/>
  <Override PartName="/xl/charts/style179.xml" ContentType="application/vnd.ms-office.chartstyle+xml"/>
  <Override PartName="/xl/charts/colors179.xml" ContentType="application/vnd.ms-office.chartcolorstyle+xml"/>
  <Override PartName="/xl/theme/themeOverride179.xml" ContentType="application/vnd.openxmlformats-officedocument.themeOverride+xml"/>
  <Override PartName="/xl/charts/chart180.xml" ContentType="application/vnd.openxmlformats-officedocument.drawingml.chart+xml"/>
  <Override PartName="/xl/charts/style180.xml" ContentType="application/vnd.ms-office.chartstyle+xml"/>
  <Override PartName="/xl/charts/colors180.xml" ContentType="application/vnd.ms-office.chartcolorstyle+xml"/>
  <Override PartName="/xl/theme/themeOverride180.xml" ContentType="application/vnd.openxmlformats-officedocument.themeOverride+xml"/>
  <Override PartName="/xl/charts/chart181.xml" ContentType="application/vnd.openxmlformats-officedocument.drawingml.chart+xml"/>
  <Override PartName="/xl/charts/style181.xml" ContentType="application/vnd.ms-office.chartstyle+xml"/>
  <Override PartName="/xl/charts/colors181.xml" ContentType="application/vnd.ms-office.chartcolorstyle+xml"/>
  <Override PartName="/xl/theme/themeOverride181.xml" ContentType="application/vnd.openxmlformats-officedocument.themeOverride+xml"/>
  <Override PartName="/xl/charts/chart182.xml" ContentType="application/vnd.openxmlformats-officedocument.drawingml.chart+xml"/>
  <Override PartName="/xl/charts/style182.xml" ContentType="application/vnd.ms-office.chartstyle+xml"/>
  <Override PartName="/xl/charts/colors182.xml" ContentType="application/vnd.ms-office.chartcolorstyle+xml"/>
  <Override PartName="/xl/theme/themeOverride182.xml" ContentType="application/vnd.openxmlformats-officedocument.themeOverride+xml"/>
  <Override PartName="/xl/charts/chart183.xml" ContentType="application/vnd.openxmlformats-officedocument.drawingml.chart+xml"/>
  <Override PartName="/xl/charts/style183.xml" ContentType="application/vnd.ms-office.chartstyle+xml"/>
  <Override PartName="/xl/charts/colors183.xml" ContentType="application/vnd.ms-office.chartcolorstyle+xml"/>
  <Override PartName="/xl/theme/themeOverride183.xml" ContentType="application/vnd.openxmlformats-officedocument.themeOverride+xml"/>
  <Override PartName="/xl/charts/chart184.xml" ContentType="application/vnd.openxmlformats-officedocument.drawingml.chart+xml"/>
  <Override PartName="/xl/charts/style184.xml" ContentType="application/vnd.ms-office.chartstyle+xml"/>
  <Override PartName="/xl/charts/colors184.xml" ContentType="application/vnd.ms-office.chartcolorstyle+xml"/>
  <Override PartName="/xl/theme/themeOverride184.xml" ContentType="application/vnd.openxmlformats-officedocument.themeOverride+xml"/>
  <Override PartName="/xl/charts/chart185.xml" ContentType="application/vnd.openxmlformats-officedocument.drawingml.chart+xml"/>
  <Override PartName="/xl/charts/style185.xml" ContentType="application/vnd.ms-office.chartstyle+xml"/>
  <Override PartName="/xl/charts/colors185.xml" ContentType="application/vnd.ms-office.chartcolorstyle+xml"/>
  <Override PartName="/xl/theme/themeOverride185.xml" ContentType="application/vnd.openxmlformats-officedocument.themeOverride+xml"/>
  <Override PartName="/xl/charts/chart186.xml" ContentType="application/vnd.openxmlformats-officedocument.drawingml.chart+xml"/>
  <Override PartName="/xl/charts/style186.xml" ContentType="application/vnd.ms-office.chartstyle+xml"/>
  <Override PartName="/xl/charts/colors186.xml" ContentType="application/vnd.ms-office.chartcolorstyle+xml"/>
  <Override PartName="/xl/theme/themeOverride186.xml" ContentType="application/vnd.openxmlformats-officedocument.themeOverride+xml"/>
  <Override PartName="/xl/charts/chart187.xml" ContentType="application/vnd.openxmlformats-officedocument.drawingml.chart+xml"/>
  <Override PartName="/xl/charts/style187.xml" ContentType="application/vnd.ms-office.chartstyle+xml"/>
  <Override PartName="/xl/charts/colors187.xml" ContentType="application/vnd.ms-office.chartcolorstyle+xml"/>
  <Override PartName="/xl/theme/themeOverride187.xml" ContentType="application/vnd.openxmlformats-officedocument.themeOverride+xml"/>
  <Override PartName="/xl/charts/chart188.xml" ContentType="application/vnd.openxmlformats-officedocument.drawingml.chart+xml"/>
  <Override PartName="/xl/charts/style188.xml" ContentType="application/vnd.ms-office.chartstyle+xml"/>
  <Override PartName="/xl/charts/colors188.xml" ContentType="application/vnd.ms-office.chartcolorstyle+xml"/>
  <Override PartName="/xl/theme/themeOverride188.xml" ContentType="application/vnd.openxmlformats-officedocument.themeOverride+xml"/>
  <Override PartName="/xl/charts/chart189.xml" ContentType="application/vnd.openxmlformats-officedocument.drawingml.chart+xml"/>
  <Override PartName="/xl/charts/style189.xml" ContentType="application/vnd.ms-office.chartstyle+xml"/>
  <Override PartName="/xl/charts/colors189.xml" ContentType="application/vnd.ms-office.chartcolorstyle+xml"/>
  <Override PartName="/xl/theme/themeOverride189.xml" ContentType="application/vnd.openxmlformats-officedocument.themeOverride+xml"/>
  <Override PartName="/xl/drawings/drawing8.xml" ContentType="application/vnd.openxmlformats-officedocument.drawing+xml"/>
  <Override PartName="/xl/charts/chart190.xml" ContentType="application/vnd.openxmlformats-officedocument.drawingml.chart+xml"/>
  <Override PartName="/xl/charts/style190.xml" ContentType="application/vnd.ms-office.chartstyle+xml"/>
  <Override PartName="/xl/charts/colors190.xml" ContentType="application/vnd.ms-office.chartcolorstyle+xml"/>
  <Override PartName="/xl/theme/themeOverride190.xml" ContentType="application/vnd.openxmlformats-officedocument.themeOverride+xml"/>
  <Override PartName="/xl/charts/chart191.xml" ContentType="application/vnd.openxmlformats-officedocument.drawingml.chart+xml"/>
  <Override PartName="/xl/charts/style191.xml" ContentType="application/vnd.ms-office.chartstyle+xml"/>
  <Override PartName="/xl/charts/colors191.xml" ContentType="application/vnd.ms-office.chartcolorstyle+xml"/>
  <Override PartName="/xl/theme/themeOverride191.xml" ContentType="application/vnd.openxmlformats-officedocument.themeOverride+xml"/>
  <Override PartName="/xl/charts/chart192.xml" ContentType="application/vnd.openxmlformats-officedocument.drawingml.chart+xml"/>
  <Override PartName="/xl/charts/style192.xml" ContentType="application/vnd.ms-office.chartstyle+xml"/>
  <Override PartName="/xl/charts/colors192.xml" ContentType="application/vnd.ms-office.chartcolorstyle+xml"/>
  <Override PartName="/xl/theme/themeOverride192.xml" ContentType="application/vnd.openxmlformats-officedocument.themeOverride+xml"/>
  <Override PartName="/xl/charts/chart193.xml" ContentType="application/vnd.openxmlformats-officedocument.drawingml.chart+xml"/>
  <Override PartName="/xl/charts/style193.xml" ContentType="application/vnd.ms-office.chartstyle+xml"/>
  <Override PartName="/xl/charts/colors193.xml" ContentType="application/vnd.ms-office.chartcolorstyle+xml"/>
  <Override PartName="/xl/theme/themeOverride193.xml" ContentType="application/vnd.openxmlformats-officedocument.themeOverride+xml"/>
  <Override PartName="/xl/charts/chart194.xml" ContentType="application/vnd.openxmlformats-officedocument.drawingml.chart+xml"/>
  <Override PartName="/xl/charts/style194.xml" ContentType="application/vnd.ms-office.chartstyle+xml"/>
  <Override PartName="/xl/charts/colors194.xml" ContentType="application/vnd.ms-office.chartcolorstyle+xml"/>
  <Override PartName="/xl/theme/themeOverride194.xml" ContentType="application/vnd.openxmlformats-officedocument.themeOverride+xml"/>
  <Override PartName="/xl/charts/chart195.xml" ContentType="application/vnd.openxmlformats-officedocument.drawingml.chart+xml"/>
  <Override PartName="/xl/charts/style195.xml" ContentType="application/vnd.ms-office.chartstyle+xml"/>
  <Override PartName="/xl/charts/colors195.xml" ContentType="application/vnd.ms-office.chartcolorstyle+xml"/>
  <Override PartName="/xl/theme/themeOverride195.xml" ContentType="application/vnd.openxmlformats-officedocument.themeOverride+xml"/>
  <Override PartName="/xl/charts/chart196.xml" ContentType="application/vnd.openxmlformats-officedocument.drawingml.chart+xml"/>
  <Override PartName="/xl/charts/style196.xml" ContentType="application/vnd.ms-office.chartstyle+xml"/>
  <Override PartName="/xl/charts/colors196.xml" ContentType="application/vnd.ms-office.chartcolorstyle+xml"/>
  <Override PartName="/xl/theme/themeOverride196.xml" ContentType="application/vnd.openxmlformats-officedocument.themeOverride+xml"/>
  <Override PartName="/xl/charts/chart197.xml" ContentType="application/vnd.openxmlformats-officedocument.drawingml.chart+xml"/>
  <Override PartName="/xl/charts/style197.xml" ContentType="application/vnd.ms-office.chartstyle+xml"/>
  <Override PartName="/xl/charts/colors197.xml" ContentType="application/vnd.ms-office.chartcolorstyle+xml"/>
  <Override PartName="/xl/theme/themeOverride197.xml" ContentType="application/vnd.openxmlformats-officedocument.themeOverride+xml"/>
  <Override PartName="/xl/charts/chart198.xml" ContentType="application/vnd.openxmlformats-officedocument.drawingml.chart+xml"/>
  <Override PartName="/xl/charts/style198.xml" ContentType="application/vnd.ms-office.chartstyle+xml"/>
  <Override PartName="/xl/charts/colors198.xml" ContentType="application/vnd.ms-office.chartcolorstyle+xml"/>
  <Override PartName="/xl/theme/themeOverride198.xml" ContentType="application/vnd.openxmlformats-officedocument.themeOverride+xml"/>
  <Override PartName="/xl/charts/chart199.xml" ContentType="application/vnd.openxmlformats-officedocument.drawingml.chart+xml"/>
  <Override PartName="/xl/charts/style199.xml" ContentType="application/vnd.ms-office.chartstyle+xml"/>
  <Override PartName="/xl/charts/colors199.xml" ContentType="application/vnd.ms-office.chartcolorstyle+xml"/>
  <Override PartName="/xl/theme/themeOverride199.xml" ContentType="application/vnd.openxmlformats-officedocument.themeOverride+xml"/>
  <Override PartName="/xl/charts/chart200.xml" ContentType="application/vnd.openxmlformats-officedocument.drawingml.chart+xml"/>
  <Override PartName="/xl/charts/style200.xml" ContentType="application/vnd.ms-office.chartstyle+xml"/>
  <Override PartName="/xl/charts/colors200.xml" ContentType="application/vnd.ms-office.chartcolorstyle+xml"/>
  <Override PartName="/xl/theme/themeOverride200.xml" ContentType="application/vnd.openxmlformats-officedocument.themeOverride+xml"/>
  <Override PartName="/xl/charts/chart201.xml" ContentType="application/vnd.openxmlformats-officedocument.drawingml.chart+xml"/>
  <Override PartName="/xl/charts/style201.xml" ContentType="application/vnd.ms-office.chartstyle+xml"/>
  <Override PartName="/xl/charts/colors201.xml" ContentType="application/vnd.ms-office.chartcolorstyle+xml"/>
  <Override PartName="/xl/theme/themeOverride201.xml" ContentType="application/vnd.openxmlformats-officedocument.themeOverride+xml"/>
  <Override PartName="/xl/charts/chart202.xml" ContentType="application/vnd.openxmlformats-officedocument.drawingml.chart+xml"/>
  <Override PartName="/xl/charts/style202.xml" ContentType="application/vnd.ms-office.chartstyle+xml"/>
  <Override PartName="/xl/charts/colors202.xml" ContentType="application/vnd.ms-office.chartcolorstyle+xml"/>
  <Override PartName="/xl/theme/themeOverride202.xml" ContentType="application/vnd.openxmlformats-officedocument.themeOverride+xml"/>
  <Override PartName="/xl/charts/chart203.xml" ContentType="application/vnd.openxmlformats-officedocument.drawingml.chart+xml"/>
  <Override PartName="/xl/charts/style203.xml" ContentType="application/vnd.ms-office.chartstyle+xml"/>
  <Override PartName="/xl/charts/colors203.xml" ContentType="application/vnd.ms-office.chartcolorstyle+xml"/>
  <Override PartName="/xl/theme/themeOverride203.xml" ContentType="application/vnd.openxmlformats-officedocument.themeOverride+xml"/>
  <Override PartName="/xl/charts/chart204.xml" ContentType="application/vnd.openxmlformats-officedocument.drawingml.chart+xml"/>
  <Override PartName="/xl/charts/style204.xml" ContentType="application/vnd.ms-office.chartstyle+xml"/>
  <Override PartName="/xl/charts/colors204.xml" ContentType="application/vnd.ms-office.chartcolorstyle+xml"/>
  <Override PartName="/xl/theme/themeOverride204.xml" ContentType="application/vnd.openxmlformats-officedocument.themeOverride+xml"/>
  <Override PartName="/xl/charts/chart205.xml" ContentType="application/vnd.openxmlformats-officedocument.drawingml.chart+xml"/>
  <Override PartName="/xl/charts/style205.xml" ContentType="application/vnd.ms-office.chartstyle+xml"/>
  <Override PartName="/xl/charts/colors205.xml" ContentType="application/vnd.ms-office.chartcolorstyle+xml"/>
  <Override PartName="/xl/theme/themeOverride205.xml" ContentType="application/vnd.openxmlformats-officedocument.themeOverride+xml"/>
  <Override PartName="/xl/charts/chart206.xml" ContentType="application/vnd.openxmlformats-officedocument.drawingml.chart+xml"/>
  <Override PartName="/xl/charts/style206.xml" ContentType="application/vnd.ms-office.chartstyle+xml"/>
  <Override PartName="/xl/charts/colors206.xml" ContentType="application/vnd.ms-office.chartcolorstyle+xml"/>
  <Override PartName="/xl/theme/themeOverride206.xml" ContentType="application/vnd.openxmlformats-officedocument.themeOverride+xml"/>
  <Override PartName="/xl/charts/chart207.xml" ContentType="application/vnd.openxmlformats-officedocument.drawingml.chart+xml"/>
  <Override PartName="/xl/charts/style207.xml" ContentType="application/vnd.ms-office.chartstyle+xml"/>
  <Override PartName="/xl/charts/colors207.xml" ContentType="application/vnd.ms-office.chartcolorstyle+xml"/>
  <Override PartName="/xl/theme/themeOverride207.xml" ContentType="application/vnd.openxmlformats-officedocument.themeOverride+xml"/>
  <Override PartName="/xl/charts/chart208.xml" ContentType="application/vnd.openxmlformats-officedocument.drawingml.chart+xml"/>
  <Override PartName="/xl/charts/style208.xml" ContentType="application/vnd.ms-office.chartstyle+xml"/>
  <Override PartName="/xl/charts/colors208.xml" ContentType="application/vnd.ms-office.chartcolorstyle+xml"/>
  <Override PartName="/xl/theme/themeOverride208.xml" ContentType="application/vnd.openxmlformats-officedocument.themeOverride+xml"/>
  <Override PartName="/xl/charts/chart209.xml" ContentType="application/vnd.openxmlformats-officedocument.drawingml.chart+xml"/>
  <Override PartName="/xl/charts/style209.xml" ContentType="application/vnd.ms-office.chartstyle+xml"/>
  <Override PartName="/xl/charts/colors209.xml" ContentType="application/vnd.ms-office.chartcolorstyle+xml"/>
  <Override PartName="/xl/theme/themeOverride209.xml" ContentType="application/vnd.openxmlformats-officedocument.themeOverride+xml"/>
  <Override PartName="/xl/charts/chart210.xml" ContentType="application/vnd.openxmlformats-officedocument.drawingml.chart+xml"/>
  <Override PartName="/xl/charts/style210.xml" ContentType="application/vnd.ms-office.chartstyle+xml"/>
  <Override PartName="/xl/charts/colors210.xml" ContentType="application/vnd.ms-office.chartcolorstyle+xml"/>
  <Override PartName="/xl/theme/themeOverride210.xml" ContentType="application/vnd.openxmlformats-officedocument.themeOverride+xml"/>
  <Override PartName="/xl/charts/chart211.xml" ContentType="application/vnd.openxmlformats-officedocument.drawingml.chart+xml"/>
  <Override PartName="/xl/charts/style211.xml" ContentType="application/vnd.ms-office.chartstyle+xml"/>
  <Override PartName="/xl/charts/colors211.xml" ContentType="application/vnd.ms-office.chartcolorstyle+xml"/>
  <Override PartName="/xl/theme/themeOverride211.xml" ContentType="application/vnd.openxmlformats-officedocument.themeOverride+xml"/>
  <Override PartName="/xl/charts/chart212.xml" ContentType="application/vnd.openxmlformats-officedocument.drawingml.chart+xml"/>
  <Override PartName="/xl/charts/style212.xml" ContentType="application/vnd.ms-office.chartstyle+xml"/>
  <Override PartName="/xl/charts/colors212.xml" ContentType="application/vnd.ms-office.chartcolorstyle+xml"/>
  <Override PartName="/xl/theme/themeOverride212.xml" ContentType="application/vnd.openxmlformats-officedocument.themeOverride+xml"/>
  <Override PartName="/xl/charts/chart213.xml" ContentType="application/vnd.openxmlformats-officedocument.drawingml.chart+xml"/>
  <Override PartName="/xl/charts/style213.xml" ContentType="application/vnd.ms-office.chartstyle+xml"/>
  <Override PartName="/xl/charts/colors213.xml" ContentType="application/vnd.ms-office.chartcolorstyle+xml"/>
  <Override PartName="/xl/theme/themeOverride213.xml" ContentType="application/vnd.openxmlformats-officedocument.themeOverride+xml"/>
  <Override PartName="/xl/charts/chart214.xml" ContentType="application/vnd.openxmlformats-officedocument.drawingml.chart+xml"/>
  <Override PartName="/xl/charts/style214.xml" ContentType="application/vnd.ms-office.chartstyle+xml"/>
  <Override PartName="/xl/charts/colors214.xml" ContentType="application/vnd.ms-office.chartcolorstyle+xml"/>
  <Override PartName="/xl/theme/themeOverride214.xml" ContentType="application/vnd.openxmlformats-officedocument.themeOverride+xml"/>
  <Override PartName="/xl/charts/chart215.xml" ContentType="application/vnd.openxmlformats-officedocument.drawingml.chart+xml"/>
  <Override PartName="/xl/charts/style215.xml" ContentType="application/vnd.ms-office.chartstyle+xml"/>
  <Override PartName="/xl/charts/colors215.xml" ContentType="application/vnd.ms-office.chartcolorstyle+xml"/>
  <Override PartName="/xl/theme/themeOverride215.xml" ContentType="application/vnd.openxmlformats-officedocument.themeOverride+xml"/>
  <Override PartName="/xl/charts/chart216.xml" ContentType="application/vnd.openxmlformats-officedocument.drawingml.chart+xml"/>
  <Override PartName="/xl/charts/style216.xml" ContentType="application/vnd.ms-office.chartstyle+xml"/>
  <Override PartName="/xl/charts/colors216.xml" ContentType="application/vnd.ms-office.chartcolorstyle+xml"/>
  <Override PartName="/xl/theme/themeOverride216.xml" ContentType="application/vnd.openxmlformats-officedocument.themeOverride+xml"/>
  <Override PartName="/xl/drawings/drawing9.xml" ContentType="application/vnd.openxmlformats-officedocument.drawing+xml"/>
  <Override PartName="/xl/charts/chart217.xml" ContentType="application/vnd.openxmlformats-officedocument.drawingml.chart+xml"/>
  <Override PartName="/xl/charts/style217.xml" ContentType="application/vnd.ms-office.chartstyle+xml"/>
  <Override PartName="/xl/charts/colors217.xml" ContentType="application/vnd.ms-office.chartcolorstyle+xml"/>
  <Override PartName="/xl/theme/themeOverride217.xml" ContentType="application/vnd.openxmlformats-officedocument.themeOverride+xml"/>
  <Override PartName="/xl/charts/chart218.xml" ContentType="application/vnd.openxmlformats-officedocument.drawingml.chart+xml"/>
  <Override PartName="/xl/charts/style218.xml" ContentType="application/vnd.ms-office.chartstyle+xml"/>
  <Override PartName="/xl/charts/colors218.xml" ContentType="application/vnd.ms-office.chartcolorstyle+xml"/>
  <Override PartName="/xl/theme/themeOverride218.xml" ContentType="application/vnd.openxmlformats-officedocument.themeOverride+xml"/>
  <Override PartName="/xl/charts/chart219.xml" ContentType="application/vnd.openxmlformats-officedocument.drawingml.chart+xml"/>
  <Override PartName="/xl/charts/style219.xml" ContentType="application/vnd.ms-office.chartstyle+xml"/>
  <Override PartName="/xl/charts/colors219.xml" ContentType="application/vnd.ms-office.chartcolorstyle+xml"/>
  <Override PartName="/xl/theme/themeOverride219.xml" ContentType="application/vnd.openxmlformats-officedocument.themeOverride+xml"/>
  <Override PartName="/xl/charts/chart220.xml" ContentType="application/vnd.openxmlformats-officedocument.drawingml.chart+xml"/>
  <Override PartName="/xl/charts/style220.xml" ContentType="application/vnd.ms-office.chartstyle+xml"/>
  <Override PartName="/xl/charts/colors220.xml" ContentType="application/vnd.ms-office.chartcolorstyle+xml"/>
  <Override PartName="/xl/theme/themeOverride220.xml" ContentType="application/vnd.openxmlformats-officedocument.themeOverride+xml"/>
  <Override PartName="/xl/charts/chart221.xml" ContentType="application/vnd.openxmlformats-officedocument.drawingml.chart+xml"/>
  <Override PartName="/xl/charts/style221.xml" ContentType="application/vnd.ms-office.chartstyle+xml"/>
  <Override PartName="/xl/charts/colors221.xml" ContentType="application/vnd.ms-office.chartcolorstyle+xml"/>
  <Override PartName="/xl/theme/themeOverride221.xml" ContentType="application/vnd.openxmlformats-officedocument.themeOverride+xml"/>
  <Override PartName="/xl/charts/chart222.xml" ContentType="application/vnd.openxmlformats-officedocument.drawingml.chart+xml"/>
  <Override PartName="/xl/charts/style222.xml" ContentType="application/vnd.ms-office.chartstyle+xml"/>
  <Override PartName="/xl/charts/colors222.xml" ContentType="application/vnd.ms-office.chartcolorstyle+xml"/>
  <Override PartName="/xl/theme/themeOverride222.xml" ContentType="application/vnd.openxmlformats-officedocument.themeOverride+xml"/>
  <Override PartName="/xl/charts/chart223.xml" ContentType="application/vnd.openxmlformats-officedocument.drawingml.chart+xml"/>
  <Override PartName="/xl/charts/style223.xml" ContentType="application/vnd.ms-office.chartstyle+xml"/>
  <Override PartName="/xl/charts/colors223.xml" ContentType="application/vnd.ms-office.chartcolorstyle+xml"/>
  <Override PartName="/xl/theme/themeOverride223.xml" ContentType="application/vnd.openxmlformats-officedocument.themeOverride+xml"/>
  <Override PartName="/xl/charts/chart224.xml" ContentType="application/vnd.openxmlformats-officedocument.drawingml.chart+xml"/>
  <Override PartName="/xl/charts/style224.xml" ContentType="application/vnd.ms-office.chartstyle+xml"/>
  <Override PartName="/xl/charts/colors224.xml" ContentType="application/vnd.ms-office.chartcolorstyle+xml"/>
  <Override PartName="/xl/theme/themeOverride224.xml" ContentType="application/vnd.openxmlformats-officedocument.themeOverride+xml"/>
  <Override PartName="/xl/charts/chart225.xml" ContentType="application/vnd.openxmlformats-officedocument.drawingml.chart+xml"/>
  <Override PartName="/xl/charts/style225.xml" ContentType="application/vnd.ms-office.chartstyle+xml"/>
  <Override PartName="/xl/charts/colors225.xml" ContentType="application/vnd.ms-office.chartcolorstyle+xml"/>
  <Override PartName="/xl/theme/themeOverride225.xml" ContentType="application/vnd.openxmlformats-officedocument.themeOverride+xml"/>
  <Override PartName="/xl/charts/chart226.xml" ContentType="application/vnd.openxmlformats-officedocument.drawingml.chart+xml"/>
  <Override PartName="/xl/charts/style226.xml" ContentType="application/vnd.ms-office.chartstyle+xml"/>
  <Override PartName="/xl/charts/colors226.xml" ContentType="application/vnd.ms-office.chartcolorstyle+xml"/>
  <Override PartName="/xl/theme/themeOverride226.xml" ContentType="application/vnd.openxmlformats-officedocument.themeOverride+xml"/>
  <Override PartName="/xl/charts/chart227.xml" ContentType="application/vnd.openxmlformats-officedocument.drawingml.chart+xml"/>
  <Override PartName="/xl/charts/style227.xml" ContentType="application/vnd.ms-office.chartstyle+xml"/>
  <Override PartName="/xl/charts/colors227.xml" ContentType="application/vnd.ms-office.chartcolorstyle+xml"/>
  <Override PartName="/xl/theme/themeOverride227.xml" ContentType="application/vnd.openxmlformats-officedocument.themeOverride+xml"/>
  <Override PartName="/xl/charts/chart228.xml" ContentType="application/vnd.openxmlformats-officedocument.drawingml.chart+xml"/>
  <Override PartName="/xl/charts/style228.xml" ContentType="application/vnd.ms-office.chartstyle+xml"/>
  <Override PartName="/xl/charts/colors228.xml" ContentType="application/vnd.ms-office.chartcolorstyle+xml"/>
  <Override PartName="/xl/theme/themeOverride228.xml" ContentType="application/vnd.openxmlformats-officedocument.themeOverride+xml"/>
  <Override PartName="/xl/charts/chart229.xml" ContentType="application/vnd.openxmlformats-officedocument.drawingml.chart+xml"/>
  <Override PartName="/xl/charts/style229.xml" ContentType="application/vnd.ms-office.chartstyle+xml"/>
  <Override PartName="/xl/charts/colors229.xml" ContentType="application/vnd.ms-office.chartcolorstyle+xml"/>
  <Override PartName="/xl/theme/themeOverride229.xml" ContentType="application/vnd.openxmlformats-officedocument.themeOverride+xml"/>
  <Override PartName="/xl/charts/chart230.xml" ContentType="application/vnd.openxmlformats-officedocument.drawingml.chart+xml"/>
  <Override PartName="/xl/charts/style230.xml" ContentType="application/vnd.ms-office.chartstyle+xml"/>
  <Override PartName="/xl/charts/colors230.xml" ContentType="application/vnd.ms-office.chartcolorstyle+xml"/>
  <Override PartName="/xl/theme/themeOverride230.xml" ContentType="application/vnd.openxmlformats-officedocument.themeOverride+xml"/>
  <Override PartName="/xl/charts/chart231.xml" ContentType="application/vnd.openxmlformats-officedocument.drawingml.chart+xml"/>
  <Override PartName="/xl/charts/style231.xml" ContentType="application/vnd.ms-office.chartstyle+xml"/>
  <Override PartName="/xl/charts/colors231.xml" ContentType="application/vnd.ms-office.chartcolorstyle+xml"/>
  <Override PartName="/xl/theme/themeOverride231.xml" ContentType="application/vnd.openxmlformats-officedocument.themeOverride+xml"/>
  <Override PartName="/xl/charts/chart232.xml" ContentType="application/vnd.openxmlformats-officedocument.drawingml.chart+xml"/>
  <Override PartName="/xl/charts/style232.xml" ContentType="application/vnd.ms-office.chartstyle+xml"/>
  <Override PartName="/xl/charts/colors232.xml" ContentType="application/vnd.ms-office.chartcolorstyle+xml"/>
  <Override PartName="/xl/theme/themeOverride232.xml" ContentType="application/vnd.openxmlformats-officedocument.themeOverride+xml"/>
  <Override PartName="/xl/charts/chart233.xml" ContentType="application/vnd.openxmlformats-officedocument.drawingml.chart+xml"/>
  <Override PartName="/xl/charts/style233.xml" ContentType="application/vnd.ms-office.chartstyle+xml"/>
  <Override PartName="/xl/charts/colors233.xml" ContentType="application/vnd.ms-office.chartcolorstyle+xml"/>
  <Override PartName="/xl/theme/themeOverride233.xml" ContentType="application/vnd.openxmlformats-officedocument.themeOverride+xml"/>
  <Override PartName="/xl/charts/chart234.xml" ContentType="application/vnd.openxmlformats-officedocument.drawingml.chart+xml"/>
  <Override PartName="/xl/charts/style234.xml" ContentType="application/vnd.ms-office.chartstyle+xml"/>
  <Override PartName="/xl/charts/colors234.xml" ContentType="application/vnd.ms-office.chartcolorstyle+xml"/>
  <Override PartName="/xl/theme/themeOverride234.xml" ContentType="application/vnd.openxmlformats-officedocument.themeOverride+xml"/>
  <Override PartName="/xl/charts/chart235.xml" ContentType="application/vnd.openxmlformats-officedocument.drawingml.chart+xml"/>
  <Override PartName="/xl/charts/style235.xml" ContentType="application/vnd.ms-office.chartstyle+xml"/>
  <Override PartName="/xl/charts/colors235.xml" ContentType="application/vnd.ms-office.chartcolorstyle+xml"/>
  <Override PartName="/xl/theme/themeOverride235.xml" ContentType="application/vnd.openxmlformats-officedocument.themeOverride+xml"/>
  <Override PartName="/xl/charts/chart236.xml" ContentType="application/vnd.openxmlformats-officedocument.drawingml.chart+xml"/>
  <Override PartName="/xl/charts/style236.xml" ContentType="application/vnd.ms-office.chartstyle+xml"/>
  <Override PartName="/xl/charts/colors236.xml" ContentType="application/vnd.ms-office.chartcolorstyle+xml"/>
  <Override PartName="/xl/theme/themeOverride236.xml" ContentType="application/vnd.openxmlformats-officedocument.themeOverride+xml"/>
  <Override PartName="/xl/charts/chart237.xml" ContentType="application/vnd.openxmlformats-officedocument.drawingml.chart+xml"/>
  <Override PartName="/xl/charts/style237.xml" ContentType="application/vnd.ms-office.chartstyle+xml"/>
  <Override PartName="/xl/charts/colors237.xml" ContentType="application/vnd.ms-office.chartcolorstyle+xml"/>
  <Override PartName="/xl/theme/themeOverride237.xml" ContentType="application/vnd.openxmlformats-officedocument.themeOverride+xml"/>
  <Override PartName="/xl/charts/chart238.xml" ContentType="application/vnd.openxmlformats-officedocument.drawingml.chart+xml"/>
  <Override PartName="/xl/charts/style238.xml" ContentType="application/vnd.ms-office.chartstyle+xml"/>
  <Override PartName="/xl/charts/colors238.xml" ContentType="application/vnd.ms-office.chartcolorstyle+xml"/>
  <Override PartName="/xl/theme/themeOverride238.xml" ContentType="application/vnd.openxmlformats-officedocument.themeOverride+xml"/>
  <Override PartName="/xl/charts/chart239.xml" ContentType="application/vnd.openxmlformats-officedocument.drawingml.chart+xml"/>
  <Override PartName="/xl/charts/style239.xml" ContentType="application/vnd.ms-office.chartstyle+xml"/>
  <Override PartName="/xl/charts/colors239.xml" ContentType="application/vnd.ms-office.chartcolorstyle+xml"/>
  <Override PartName="/xl/theme/themeOverride239.xml" ContentType="application/vnd.openxmlformats-officedocument.themeOverride+xml"/>
  <Override PartName="/xl/charts/chart240.xml" ContentType="application/vnd.openxmlformats-officedocument.drawingml.chart+xml"/>
  <Override PartName="/xl/charts/style240.xml" ContentType="application/vnd.ms-office.chartstyle+xml"/>
  <Override PartName="/xl/charts/colors240.xml" ContentType="application/vnd.ms-office.chartcolorstyle+xml"/>
  <Override PartName="/xl/theme/themeOverride240.xml" ContentType="application/vnd.openxmlformats-officedocument.themeOverride+xml"/>
  <Override PartName="/xl/charts/chart241.xml" ContentType="application/vnd.openxmlformats-officedocument.drawingml.chart+xml"/>
  <Override PartName="/xl/charts/style241.xml" ContentType="application/vnd.ms-office.chartstyle+xml"/>
  <Override PartName="/xl/charts/colors241.xml" ContentType="application/vnd.ms-office.chartcolorstyle+xml"/>
  <Override PartName="/xl/theme/themeOverride241.xml" ContentType="application/vnd.openxmlformats-officedocument.themeOverride+xml"/>
  <Override PartName="/xl/charts/chart242.xml" ContentType="application/vnd.openxmlformats-officedocument.drawingml.chart+xml"/>
  <Override PartName="/xl/charts/style242.xml" ContentType="application/vnd.ms-office.chartstyle+xml"/>
  <Override PartName="/xl/charts/colors242.xml" ContentType="application/vnd.ms-office.chartcolorstyle+xml"/>
  <Override PartName="/xl/theme/themeOverride242.xml" ContentType="application/vnd.openxmlformats-officedocument.themeOverride+xml"/>
  <Override PartName="/xl/charts/chart243.xml" ContentType="application/vnd.openxmlformats-officedocument.drawingml.chart+xml"/>
  <Override PartName="/xl/charts/style243.xml" ContentType="application/vnd.ms-office.chartstyle+xml"/>
  <Override PartName="/xl/charts/colors243.xml" ContentType="application/vnd.ms-office.chartcolorstyle+xml"/>
  <Override PartName="/xl/theme/themeOverride243.xml" ContentType="application/vnd.openxmlformats-officedocument.themeOverride+xml"/>
  <Override PartName="/xl/drawings/drawing10.xml" ContentType="application/vnd.openxmlformats-officedocument.drawing+xml"/>
  <Override PartName="/xl/charts/chart244.xml" ContentType="application/vnd.openxmlformats-officedocument.drawingml.chart+xml"/>
  <Override PartName="/xl/charts/style244.xml" ContentType="application/vnd.ms-office.chartstyle+xml"/>
  <Override PartName="/xl/charts/colors244.xml" ContentType="application/vnd.ms-office.chartcolorstyle+xml"/>
  <Override PartName="/xl/theme/themeOverride244.xml" ContentType="application/vnd.openxmlformats-officedocument.themeOverride+xml"/>
  <Override PartName="/xl/charts/chart245.xml" ContentType="application/vnd.openxmlformats-officedocument.drawingml.chart+xml"/>
  <Override PartName="/xl/charts/style245.xml" ContentType="application/vnd.ms-office.chartstyle+xml"/>
  <Override PartName="/xl/charts/colors245.xml" ContentType="application/vnd.ms-office.chartcolorstyle+xml"/>
  <Override PartName="/xl/theme/themeOverride245.xml" ContentType="application/vnd.openxmlformats-officedocument.themeOverride+xml"/>
  <Override PartName="/xl/charts/chart246.xml" ContentType="application/vnd.openxmlformats-officedocument.drawingml.chart+xml"/>
  <Override PartName="/xl/charts/style246.xml" ContentType="application/vnd.ms-office.chartstyle+xml"/>
  <Override PartName="/xl/charts/colors246.xml" ContentType="application/vnd.ms-office.chartcolorstyle+xml"/>
  <Override PartName="/xl/theme/themeOverride246.xml" ContentType="application/vnd.openxmlformats-officedocument.themeOverride+xml"/>
  <Override PartName="/xl/charts/chart247.xml" ContentType="application/vnd.openxmlformats-officedocument.drawingml.chart+xml"/>
  <Override PartName="/xl/charts/style247.xml" ContentType="application/vnd.ms-office.chartstyle+xml"/>
  <Override PartName="/xl/charts/colors247.xml" ContentType="application/vnd.ms-office.chartcolorstyle+xml"/>
  <Override PartName="/xl/theme/themeOverride247.xml" ContentType="application/vnd.openxmlformats-officedocument.themeOverride+xml"/>
  <Override PartName="/xl/charts/chart248.xml" ContentType="application/vnd.openxmlformats-officedocument.drawingml.chart+xml"/>
  <Override PartName="/xl/charts/style248.xml" ContentType="application/vnd.ms-office.chartstyle+xml"/>
  <Override PartName="/xl/charts/colors248.xml" ContentType="application/vnd.ms-office.chartcolorstyle+xml"/>
  <Override PartName="/xl/theme/themeOverride248.xml" ContentType="application/vnd.openxmlformats-officedocument.themeOverride+xml"/>
  <Override PartName="/xl/charts/chart249.xml" ContentType="application/vnd.openxmlformats-officedocument.drawingml.chart+xml"/>
  <Override PartName="/xl/charts/style249.xml" ContentType="application/vnd.ms-office.chartstyle+xml"/>
  <Override PartName="/xl/charts/colors249.xml" ContentType="application/vnd.ms-office.chartcolorstyle+xml"/>
  <Override PartName="/xl/theme/themeOverride249.xml" ContentType="application/vnd.openxmlformats-officedocument.themeOverride+xml"/>
  <Override PartName="/xl/charts/chart250.xml" ContentType="application/vnd.openxmlformats-officedocument.drawingml.chart+xml"/>
  <Override PartName="/xl/charts/style250.xml" ContentType="application/vnd.ms-office.chartstyle+xml"/>
  <Override PartName="/xl/charts/colors250.xml" ContentType="application/vnd.ms-office.chartcolorstyle+xml"/>
  <Override PartName="/xl/theme/themeOverride250.xml" ContentType="application/vnd.openxmlformats-officedocument.themeOverride+xml"/>
  <Override PartName="/xl/charts/chart251.xml" ContentType="application/vnd.openxmlformats-officedocument.drawingml.chart+xml"/>
  <Override PartName="/xl/charts/style251.xml" ContentType="application/vnd.ms-office.chartstyle+xml"/>
  <Override PartName="/xl/charts/colors251.xml" ContentType="application/vnd.ms-office.chartcolorstyle+xml"/>
  <Override PartName="/xl/theme/themeOverride251.xml" ContentType="application/vnd.openxmlformats-officedocument.themeOverride+xml"/>
  <Override PartName="/xl/charts/chart252.xml" ContentType="application/vnd.openxmlformats-officedocument.drawingml.chart+xml"/>
  <Override PartName="/xl/charts/style252.xml" ContentType="application/vnd.ms-office.chartstyle+xml"/>
  <Override PartName="/xl/charts/colors252.xml" ContentType="application/vnd.ms-office.chartcolorstyle+xml"/>
  <Override PartName="/xl/theme/themeOverride252.xml" ContentType="application/vnd.openxmlformats-officedocument.themeOverride+xml"/>
  <Override PartName="/xl/charts/chart253.xml" ContentType="application/vnd.openxmlformats-officedocument.drawingml.chart+xml"/>
  <Override PartName="/xl/charts/style253.xml" ContentType="application/vnd.ms-office.chartstyle+xml"/>
  <Override PartName="/xl/charts/colors253.xml" ContentType="application/vnd.ms-office.chartcolorstyle+xml"/>
  <Override PartName="/xl/theme/themeOverride253.xml" ContentType="application/vnd.openxmlformats-officedocument.themeOverride+xml"/>
  <Override PartName="/xl/charts/chart254.xml" ContentType="application/vnd.openxmlformats-officedocument.drawingml.chart+xml"/>
  <Override PartName="/xl/charts/style254.xml" ContentType="application/vnd.ms-office.chartstyle+xml"/>
  <Override PartName="/xl/charts/colors254.xml" ContentType="application/vnd.ms-office.chartcolorstyle+xml"/>
  <Override PartName="/xl/theme/themeOverride254.xml" ContentType="application/vnd.openxmlformats-officedocument.themeOverride+xml"/>
  <Override PartName="/xl/charts/chart255.xml" ContentType="application/vnd.openxmlformats-officedocument.drawingml.chart+xml"/>
  <Override PartName="/xl/charts/style255.xml" ContentType="application/vnd.ms-office.chartstyle+xml"/>
  <Override PartName="/xl/charts/colors255.xml" ContentType="application/vnd.ms-office.chartcolorstyle+xml"/>
  <Override PartName="/xl/theme/themeOverride255.xml" ContentType="application/vnd.openxmlformats-officedocument.themeOverride+xml"/>
  <Override PartName="/xl/charts/chart256.xml" ContentType="application/vnd.openxmlformats-officedocument.drawingml.chart+xml"/>
  <Override PartName="/xl/charts/style256.xml" ContentType="application/vnd.ms-office.chartstyle+xml"/>
  <Override PartName="/xl/charts/colors256.xml" ContentType="application/vnd.ms-office.chartcolorstyle+xml"/>
  <Override PartName="/xl/theme/themeOverride256.xml" ContentType="application/vnd.openxmlformats-officedocument.themeOverride+xml"/>
  <Override PartName="/xl/charts/chart257.xml" ContentType="application/vnd.openxmlformats-officedocument.drawingml.chart+xml"/>
  <Override PartName="/xl/charts/style257.xml" ContentType="application/vnd.ms-office.chartstyle+xml"/>
  <Override PartName="/xl/charts/colors257.xml" ContentType="application/vnd.ms-office.chartcolorstyle+xml"/>
  <Override PartName="/xl/theme/themeOverride257.xml" ContentType="application/vnd.openxmlformats-officedocument.themeOverride+xml"/>
  <Override PartName="/xl/charts/chart258.xml" ContentType="application/vnd.openxmlformats-officedocument.drawingml.chart+xml"/>
  <Override PartName="/xl/charts/style258.xml" ContentType="application/vnd.ms-office.chartstyle+xml"/>
  <Override PartName="/xl/charts/colors258.xml" ContentType="application/vnd.ms-office.chartcolorstyle+xml"/>
  <Override PartName="/xl/theme/themeOverride258.xml" ContentType="application/vnd.openxmlformats-officedocument.themeOverride+xml"/>
  <Override PartName="/xl/charts/chart259.xml" ContentType="application/vnd.openxmlformats-officedocument.drawingml.chart+xml"/>
  <Override PartName="/xl/charts/style259.xml" ContentType="application/vnd.ms-office.chartstyle+xml"/>
  <Override PartName="/xl/charts/colors259.xml" ContentType="application/vnd.ms-office.chartcolorstyle+xml"/>
  <Override PartName="/xl/theme/themeOverride259.xml" ContentType="application/vnd.openxmlformats-officedocument.themeOverride+xml"/>
  <Override PartName="/xl/charts/chart260.xml" ContentType="application/vnd.openxmlformats-officedocument.drawingml.chart+xml"/>
  <Override PartName="/xl/charts/style260.xml" ContentType="application/vnd.ms-office.chartstyle+xml"/>
  <Override PartName="/xl/charts/colors260.xml" ContentType="application/vnd.ms-office.chartcolorstyle+xml"/>
  <Override PartName="/xl/theme/themeOverride260.xml" ContentType="application/vnd.openxmlformats-officedocument.themeOverride+xml"/>
  <Override PartName="/xl/charts/chart261.xml" ContentType="application/vnd.openxmlformats-officedocument.drawingml.chart+xml"/>
  <Override PartName="/xl/charts/style261.xml" ContentType="application/vnd.ms-office.chartstyle+xml"/>
  <Override PartName="/xl/charts/colors261.xml" ContentType="application/vnd.ms-office.chartcolorstyle+xml"/>
  <Override PartName="/xl/theme/themeOverride261.xml" ContentType="application/vnd.openxmlformats-officedocument.themeOverride+xml"/>
  <Override PartName="/xl/charts/chart262.xml" ContentType="application/vnd.openxmlformats-officedocument.drawingml.chart+xml"/>
  <Override PartName="/xl/charts/style262.xml" ContentType="application/vnd.ms-office.chartstyle+xml"/>
  <Override PartName="/xl/charts/colors262.xml" ContentType="application/vnd.ms-office.chartcolorstyle+xml"/>
  <Override PartName="/xl/theme/themeOverride262.xml" ContentType="application/vnd.openxmlformats-officedocument.themeOverride+xml"/>
  <Override PartName="/xl/charts/chart263.xml" ContentType="application/vnd.openxmlformats-officedocument.drawingml.chart+xml"/>
  <Override PartName="/xl/charts/style263.xml" ContentType="application/vnd.ms-office.chartstyle+xml"/>
  <Override PartName="/xl/charts/colors263.xml" ContentType="application/vnd.ms-office.chartcolorstyle+xml"/>
  <Override PartName="/xl/theme/themeOverride263.xml" ContentType="application/vnd.openxmlformats-officedocument.themeOverride+xml"/>
  <Override PartName="/xl/charts/chart264.xml" ContentType="application/vnd.openxmlformats-officedocument.drawingml.chart+xml"/>
  <Override PartName="/xl/charts/style264.xml" ContentType="application/vnd.ms-office.chartstyle+xml"/>
  <Override PartName="/xl/charts/colors264.xml" ContentType="application/vnd.ms-office.chartcolorstyle+xml"/>
  <Override PartName="/xl/theme/themeOverride264.xml" ContentType="application/vnd.openxmlformats-officedocument.themeOverride+xml"/>
  <Override PartName="/xl/charts/chart265.xml" ContentType="application/vnd.openxmlformats-officedocument.drawingml.chart+xml"/>
  <Override PartName="/xl/charts/style265.xml" ContentType="application/vnd.ms-office.chartstyle+xml"/>
  <Override PartName="/xl/charts/colors265.xml" ContentType="application/vnd.ms-office.chartcolorstyle+xml"/>
  <Override PartName="/xl/theme/themeOverride265.xml" ContentType="application/vnd.openxmlformats-officedocument.themeOverride+xml"/>
  <Override PartName="/xl/charts/chart266.xml" ContentType="application/vnd.openxmlformats-officedocument.drawingml.chart+xml"/>
  <Override PartName="/xl/charts/style266.xml" ContentType="application/vnd.ms-office.chartstyle+xml"/>
  <Override PartName="/xl/charts/colors266.xml" ContentType="application/vnd.ms-office.chartcolorstyle+xml"/>
  <Override PartName="/xl/theme/themeOverride266.xml" ContentType="application/vnd.openxmlformats-officedocument.themeOverride+xml"/>
  <Override PartName="/xl/charts/chart267.xml" ContentType="application/vnd.openxmlformats-officedocument.drawingml.chart+xml"/>
  <Override PartName="/xl/charts/style267.xml" ContentType="application/vnd.ms-office.chartstyle+xml"/>
  <Override PartName="/xl/charts/colors267.xml" ContentType="application/vnd.ms-office.chartcolorstyle+xml"/>
  <Override PartName="/xl/theme/themeOverride267.xml" ContentType="application/vnd.openxmlformats-officedocument.themeOverride+xml"/>
  <Override PartName="/xl/charts/chart268.xml" ContentType="application/vnd.openxmlformats-officedocument.drawingml.chart+xml"/>
  <Override PartName="/xl/charts/style268.xml" ContentType="application/vnd.ms-office.chartstyle+xml"/>
  <Override PartName="/xl/charts/colors268.xml" ContentType="application/vnd.ms-office.chartcolorstyle+xml"/>
  <Override PartName="/xl/theme/themeOverride268.xml" ContentType="application/vnd.openxmlformats-officedocument.themeOverride+xml"/>
  <Override PartName="/xl/charts/chart269.xml" ContentType="application/vnd.openxmlformats-officedocument.drawingml.chart+xml"/>
  <Override PartName="/xl/charts/style269.xml" ContentType="application/vnd.ms-office.chartstyle+xml"/>
  <Override PartName="/xl/charts/colors269.xml" ContentType="application/vnd.ms-office.chartcolorstyle+xml"/>
  <Override PartName="/xl/theme/themeOverride269.xml" ContentType="application/vnd.openxmlformats-officedocument.themeOverride+xml"/>
  <Override PartName="/xl/charts/chart270.xml" ContentType="application/vnd.openxmlformats-officedocument.drawingml.chart+xml"/>
  <Override PartName="/xl/charts/style270.xml" ContentType="application/vnd.ms-office.chartstyle+xml"/>
  <Override PartName="/xl/charts/colors270.xml" ContentType="application/vnd.ms-office.chartcolorstyle+xml"/>
  <Override PartName="/xl/theme/themeOverride270.xml" ContentType="application/vnd.openxmlformats-officedocument.themeOverride+xml"/>
  <Override PartName="/xl/drawings/drawing11.xml" ContentType="application/vnd.openxmlformats-officedocument.drawing+xml"/>
  <Override PartName="/xl/charts/chart271.xml" ContentType="application/vnd.openxmlformats-officedocument.drawingml.chart+xml"/>
  <Override PartName="/xl/charts/style271.xml" ContentType="application/vnd.ms-office.chartstyle+xml"/>
  <Override PartName="/xl/charts/colors271.xml" ContentType="application/vnd.ms-office.chartcolorstyle+xml"/>
  <Override PartName="/xl/theme/themeOverride271.xml" ContentType="application/vnd.openxmlformats-officedocument.themeOverride+xml"/>
  <Override PartName="/xl/charts/chart272.xml" ContentType="application/vnd.openxmlformats-officedocument.drawingml.chart+xml"/>
  <Override PartName="/xl/charts/style272.xml" ContentType="application/vnd.ms-office.chartstyle+xml"/>
  <Override PartName="/xl/charts/colors272.xml" ContentType="application/vnd.ms-office.chartcolorstyle+xml"/>
  <Override PartName="/xl/theme/themeOverride272.xml" ContentType="application/vnd.openxmlformats-officedocument.themeOverride+xml"/>
  <Override PartName="/xl/charts/chart273.xml" ContentType="application/vnd.openxmlformats-officedocument.drawingml.chart+xml"/>
  <Override PartName="/xl/charts/style273.xml" ContentType="application/vnd.ms-office.chartstyle+xml"/>
  <Override PartName="/xl/charts/colors273.xml" ContentType="application/vnd.ms-office.chartcolorstyle+xml"/>
  <Override PartName="/xl/theme/themeOverride273.xml" ContentType="application/vnd.openxmlformats-officedocument.themeOverride+xml"/>
  <Override PartName="/xl/charts/chart274.xml" ContentType="application/vnd.openxmlformats-officedocument.drawingml.chart+xml"/>
  <Override PartName="/xl/charts/style274.xml" ContentType="application/vnd.ms-office.chartstyle+xml"/>
  <Override PartName="/xl/charts/colors274.xml" ContentType="application/vnd.ms-office.chartcolorstyle+xml"/>
  <Override PartName="/xl/theme/themeOverride274.xml" ContentType="application/vnd.openxmlformats-officedocument.themeOverride+xml"/>
  <Override PartName="/xl/charts/chart275.xml" ContentType="application/vnd.openxmlformats-officedocument.drawingml.chart+xml"/>
  <Override PartName="/xl/charts/style275.xml" ContentType="application/vnd.ms-office.chartstyle+xml"/>
  <Override PartName="/xl/charts/colors275.xml" ContentType="application/vnd.ms-office.chartcolorstyle+xml"/>
  <Override PartName="/xl/theme/themeOverride275.xml" ContentType="application/vnd.openxmlformats-officedocument.themeOverride+xml"/>
  <Override PartName="/xl/charts/chart276.xml" ContentType="application/vnd.openxmlformats-officedocument.drawingml.chart+xml"/>
  <Override PartName="/xl/charts/style276.xml" ContentType="application/vnd.ms-office.chartstyle+xml"/>
  <Override PartName="/xl/charts/colors276.xml" ContentType="application/vnd.ms-office.chartcolorstyle+xml"/>
  <Override PartName="/xl/theme/themeOverride276.xml" ContentType="application/vnd.openxmlformats-officedocument.themeOverride+xml"/>
  <Override PartName="/xl/charts/chart277.xml" ContentType="application/vnd.openxmlformats-officedocument.drawingml.chart+xml"/>
  <Override PartName="/xl/charts/style277.xml" ContentType="application/vnd.ms-office.chartstyle+xml"/>
  <Override PartName="/xl/charts/colors277.xml" ContentType="application/vnd.ms-office.chartcolorstyle+xml"/>
  <Override PartName="/xl/theme/themeOverride277.xml" ContentType="application/vnd.openxmlformats-officedocument.themeOverride+xml"/>
  <Override PartName="/xl/charts/chart278.xml" ContentType="application/vnd.openxmlformats-officedocument.drawingml.chart+xml"/>
  <Override PartName="/xl/charts/style278.xml" ContentType="application/vnd.ms-office.chartstyle+xml"/>
  <Override PartName="/xl/charts/colors278.xml" ContentType="application/vnd.ms-office.chartcolorstyle+xml"/>
  <Override PartName="/xl/theme/themeOverride278.xml" ContentType="application/vnd.openxmlformats-officedocument.themeOverride+xml"/>
  <Override PartName="/xl/charts/chart279.xml" ContentType="application/vnd.openxmlformats-officedocument.drawingml.chart+xml"/>
  <Override PartName="/xl/charts/style279.xml" ContentType="application/vnd.ms-office.chartstyle+xml"/>
  <Override PartName="/xl/charts/colors279.xml" ContentType="application/vnd.ms-office.chartcolorstyle+xml"/>
  <Override PartName="/xl/theme/themeOverride279.xml" ContentType="application/vnd.openxmlformats-officedocument.themeOverride+xml"/>
  <Override PartName="/xl/charts/chart280.xml" ContentType="application/vnd.openxmlformats-officedocument.drawingml.chart+xml"/>
  <Override PartName="/xl/charts/style280.xml" ContentType="application/vnd.ms-office.chartstyle+xml"/>
  <Override PartName="/xl/charts/colors280.xml" ContentType="application/vnd.ms-office.chartcolorstyle+xml"/>
  <Override PartName="/xl/theme/themeOverride280.xml" ContentType="application/vnd.openxmlformats-officedocument.themeOverride+xml"/>
  <Override PartName="/xl/charts/chart281.xml" ContentType="application/vnd.openxmlformats-officedocument.drawingml.chart+xml"/>
  <Override PartName="/xl/charts/style281.xml" ContentType="application/vnd.ms-office.chartstyle+xml"/>
  <Override PartName="/xl/charts/colors281.xml" ContentType="application/vnd.ms-office.chartcolorstyle+xml"/>
  <Override PartName="/xl/theme/themeOverride281.xml" ContentType="application/vnd.openxmlformats-officedocument.themeOverride+xml"/>
  <Override PartName="/xl/charts/chart282.xml" ContentType="application/vnd.openxmlformats-officedocument.drawingml.chart+xml"/>
  <Override PartName="/xl/charts/style282.xml" ContentType="application/vnd.ms-office.chartstyle+xml"/>
  <Override PartName="/xl/charts/colors282.xml" ContentType="application/vnd.ms-office.chartcolorstyle+xml"/>
  <Override PartName="/xl/theme/themeOverride282.xml" ContentType="application/vnd.openxmlformats-officedocument.themeOverride+xml"/>
  <Override PartName="/xl/charts/chart283.xml" ContentType="application/vnd.openxmlformats-officedocument.drawingml.chart+xml"/>
  <Override PartName="/xl/charts/style283.xml" ContentType="application/vnd.ms-office.chartstyle+xml"/>
  <Override PartName="/xl/charts/colors283.xml" ContentType="application/vnd.ms-office.chartcolorstyle+xml"/>
  <Override PartName="/xl/theme/themeOverride283.xml" ContentType="application/vnd.openxmlformats-officedocument.themeOverride+xml"/>
  <Override PartName="/xl/charts/chart284.xml" ContentType="application/vnd.openxmlformats-officedocument.drawingml.chart+xml"/>
  <Override PartName="/xl/charts/style284.xml" ContentType="application/vnd.ms-office.chartstyle+xml"/>
  <Override PartName="/xl/charts/colors284.xml" ContentType="application/vnd.ms-office.chartcolorstyle+xml"/>
  <Override PartName="/xl/theme/themeOverride284.xml" ContentType="application/vnd.openxmlformats-officedocument.themeOverride+xml"/>
  <Override PartName="/xl/charts/chart285.xml" ContentType="application/vnd.openxmlformats-officedocument.drawingml.chart+xml"/>
  <Override PartName="/xl/charts/style285.xml" ContentType="application/vnd.ms-office.chartstyle+xml"/>
  <Override PartName="/xl/charts/colors285.xml" ContentType="application/vnd.ms-office.chartcolorstyle+xml"/>
  <Override PartName="/xl/theme/themeOverride285.xml" ContentType="application/vnd.openxmlformats-officedocument.themeOverride+xml"/>
  <Override PartName="/xl/charts/chart286.xml" ContentType="application/vnd.openxmlformats-officedocument.drawingml.chart+xml"/>
  <Override PartName="/xl/charts/style286.xml" ContentType="application/vnd.ms-office.chartstyle+xml"/>
  <Override PartName="/xl/charts/colors286.xml" ContentType="application/vnd.ms-office.chartcolorstyle+xml"/>
  <Override PartName="/xl/theme/themeOverride286.xml" ContentType="application/vnd.openxmlformats-officedocument.themeOverride+xml"/>
  <Override PartName="/xl/charts/chart287.xml" ContentType="application/vnd.openxmlformats-officedocument.drawingml.chart+xml"/>
  <Override PartName="/xl/charts/style287.xml" ContentType="application/vnd.ms-office.chartstyle+xml"/>
  <Override PartName="/xl/charts/colors287.xml" ContentType="application/vnd.ms-office.chartcolorstyle+xml"/>
  <Override PartName="/xl/theme/themeOverride287.xml" ContentType="application/vnd.openxmlformats-officedocument.themeOverride+xml"/>
  <Override PartName="/xl/charts/chart288.xml" ContentType="application/vnd.openxmlformats-officedocument.drawingml.chart+xml"/>
  <Override PartName="/xl/charts/style288.xml" ContentType="application/vnd.ms-office.chartstyle+xml"/>
  <Override PartName="/xl/charts/colors288.xml" ContentType="application/vnd.ms-office.chartcolorstyle+xml"/>
  <Override PartName="/xl/theme/themeOverride288.xml" ContentType="application/vnd.openxmlformats-officedocument.themeOverride+xml"/>
  <Override PartName="/xl/charts/chart289.xml" ContentType="application/vnd.openxmlformats-officedocument.drawingml.chart+xml"/>
  <Override PartName="/xl/charts/style289.xml" ContentType="application/vnd.ms-office.chartstyle+xml"/>
  <Override PartName="/xl/charts/colors289.xml" ContentType="application/vnd.ms-office.chartcolorstyle+xml"/>
  <Override PartName="/xl/theme/themeOverride289.xml" ContentType="application/vnd.openxmlformats-officedocument.themeOverride+xml"/>
  <Override PartName="/xl/charts/chart290.xml" ContentType="application/vnd.openxmlformats-officedocument.drawingml.chart+xml"/>
  <Override PartName="/xl/charts/style290.xml" ContentType="application/vnd.ms-office.chartstyle+xml"/>
  <Override PartName="/xl/charts/colors290.xml" ContentType="application/vnd.ms-office.chartcolorstyle+xml"/>
  <Override PartName="/xl/theme/themeOverride290.xml" ContentType="application/vnd.openxmlformats-officedocument.themeOverride+xml"/>
  <Override PartName="/xl/charts/chart291.xml" ContentType="application/vnd.openxmlformats-officedocument.drawingml.chart+xml"/>
  <Override PartName="/xl/charts/style291.xml" ContentType="application/vnd.ms-office.chartstyle+xml"/>
  <Override PartName="/xl/charts/colors291.xml" ContentType="application/vnd.ms-office.chartcolorstyle+xml"/>
  <Override PartName="/xl/theme/themeOverride291.xml" ContentType="application/vnd.openxmlformats-officedocument.themeOverride+xml"/>
  <Override PartName="/xl/charts/chart292.xml" ContentType="application/vnd.openxmlformats-officedocument.drawingml.chart+xml"/>
  <Override PartName="/xl/charts/style292.xml" ContentType="application/vnd.ms-office.chartstyle+xml"/>
  <Override PartName="/xl/charts/colors292.xml" ContentType="application/vnd.ms-office.chartcolorstyle+xml"/>
  <Override PartName="/xl/theme/themeOverride292.xml" ContentType="application/vnd.openxmlformats-officedocument.themeOverride+xml"/>
  <Override PartName="/xl/charts/chart293.xml" ContentType="application/vnd.openxmlformats-officedocument.drawingml.chart+xml"/>
  <Override PartName="/xl/charts/style293.xml" ContentType="application/vnd.ms-office.chartstyle+xml"/>
  <Override PartName="/xl/charts/colors293.xml" ContentType="application/vnd.ms-office.chartcolorstyle+xml"/>
  <Override PartName="/xl/theme/themeOverride293.xml" ContentType="application/vnd.openxmlformats-officedocument.themeOverride+xml"/>
  <Override PartName="/xl/charts/chart294.xml" ContentType="application/vnd.openxmlformats-officedocument.drawingml.chart+xml"/>
  <Override PartName="/xl/charts/style294.xml" ContentType="application/vnd.ms-office.chartstyle+xml"/>
  <Override PartName="/xl/charts/colors294.xml" ContentType="application/vnd.ms-office.chartcolorstyle+xml"/>
  <Override PartName="/xl/theme/themeOverride294.xml" ContentType="application/vnd.openxmlformats-officedocument.themeOverride+xml"/>
  <Override PartName="/xl/charts/chart295.xml" ContentType="application/vnd.openxmlformats-officedocument.drawingml.chart+xml"/>
  <Override PartName="/xl/charts/style295.xml" ContentType="application/vnd.ms-office.chartstyle+xml"/>
  <Override PartName="/xl/charts/colors295.xml" ContentType="application/vnd.ms-office.chartcolorstyle+xml"/>
  <Override PartName="/xl/theme/themeOverride295.xml" ContentType="application/vnd.openxmlformats-officedocument.themeOverride+xml"/>
  <Override PartName="/xl/charts/chart296.xml" ContentType="application/vnd.openxmlformats-officedocument.drawingml.chart+xml"/>
  <Override PartName="/xl/charts/style296.xml" ContentType="application/vnd.ms-office.chartstyle+xml"/>
  <Override PartName="/xl/charts/colors296.xml" ContentType="application/vnd.ms-office.chartcolorstyle+xml"/>
  <Override PartName="/xl/theme/themeOverride296.xml" ContentType="application/vnd.openxmlformats-officedocument.themeOverride+xml"/>
  <Override PartName="/xl/charts/chart297.xml" ContentType="application/vnd.openxmlformats-officedocument.drawingml.chart+xml"/>
  <Override PartName="/xl/charts/style297.xml" ContentType="application/vnd.ms-office.chartstyle+xml"/>
  <Override PartName="/xl/charts/colors297.xml" ContentType="application/vnd.ms-office.chartcolorstyle+xml"/>
  <Override PartName="/xl/theme/themeOverride297.xml" ContentType="application/vnd.openxmlformats-officedocument.themeOverride+xml"/>
  <Override PartName="/xl/drawings/drawing12.xml" ContentType="application/vnd.openxmlformats-officedocument.drawing+xml"/>
  <Override PartName="/xl/charts/chart298.xml" ContentType="application/vnd.openxmlformats-officedocument.drawingml.chart+xml"/>
  <Override PartName="/xl/charts/style298.xml" ContentType="application/vnd.ms-office.chartstyle+xml"/>
  <Override PartName="/xl/charts/colors298.xml" ContentType="application/vnd.ms-office.chartcolorstyle+xml"/>
  <Override PartName="/xl/theme/themeOverride298.xml" ContentType="application/vnd.openxmlformats-officedocument.themeOverride+xml"/>
  <Override PartName="/xl/charts/chart299.xml" ContentType="application/vnd.openxmlformats-officedocument.drawingml.chart+xml"/>
  <Override PartName="/xl/charts/style299.xml" ContentType="application/vnd.ms-office.chartstyle+xml"/>
  <Override PartName="/xl/charts/colors299.xml" ContentType="application/vnd.ms-office.chartcolorstyle+xml"/>
  <Override PartName="/xl/theme/themeOverride299.xml" ContentType="application/vnd.openxmlformats-officedocument.themeOverride+xml"/>
  <Override PartName="/xl/charts/chart300.xml" ContentType="application/vnd.openxmlformats-officedocument.drawingml.chart+xml"/>
  <Override PartName="/xl/charts/style300.xml" ContentType="application/vnd.ms-office.chartstyle+xml"/>
  <Override PartName="/xl/charts/colors300.xml" ContentType="application/vnd.ms-office.chartcolorstyle+xml"/>
  <Override PartName="/xl/theme/themeOverride300.xml" ContentType="application/vnd.openxmlformats-officedocument.themeOverride+xml"/>
  <Override PartName="/xl/charts/chart301.xml" ContentType="application/vnd.openxmlformats-officedocument.drawingml.chart+xml"/>
  <Override PartName="/xl/charts/style301.xml" ContentType="application/vnd.ms-office.chartstyle+xml"/>
  <Override PartName="/xl/charts/colors301.xml" ContentType="application/vnd.ms-office.chartcolorstyle+xml"/>
  <Override PartName="/xl/theme/themeOverride301.xml" ContentType="application/vnd.openxmlformats-officedocument.themeOverride+xml"/>
  <Override PartName="/xl/charts/chart302.xml" ContentType="application/vnd.openxmlformats-officedocument.drawingml.chart+xml"/>
  <Override PartName="/xl/charts/style302.xml" ContentType="application/vnd.ms-office.chartstyle+xml"/>
  <Override PartName="/xl/charts/colors302.xml" ContentType="application/vnd.ms-office.chartcolorstyle+xml"/>
  <Override PartName="/xl/theme/themeOverride302.xml" ContentType="application/vnd.openxmlformats-officedocument.themeOverride+xml"/>
  <Override PartName="/xl/charts/chart303.xml" ContentType="application/vnd.openxmlformats-officedocument.drawingml.chart+xml"/>
  <Override PartName="/xl/charts/style303.xml" ContentType="application/vnd.ms-office.chartstyle+xml"/>
  <Override PartName="/xl/charts/colors303.xml" ContentType="application/vnd.ms-office.chartcolorstyle+xml"/>
  <Override PartName="/xl/theme/themeOverride303.xml" ContentType="application/vnd.openxmlformats-officedocument.themeOverride+xml"/>
  <Override PartName="/xl/charts/chart304.xml" ContentType="application/vnd.openxmlformats-officedocument.drawingml.chart+xml"/>
  <Override PartName="/xl/charts/style304.xml" ContentType="application/vnd.ms-office.chartstyle+xml"/>
  <Override PartName="/xl/charts/colors304.xml" ContentType="application/vnd.ms-office.chartcolorstyle+xml"/>
  <Override PartName="/xl/theme/themeOverride304.xml" ContentType="application/vnd.openxmlformats-officedocument.themeOverride+xml"/>
  <Override PartName="/xl/charts/chart305.xml" ContentType="application/vnd.openxmlformats-officedocument.drawingml.chart+xml"/>
  <Override PartName="/xl/charts/style305.xml" ContentType="application/vnd.ms-office.chartstyle+xml"/>
  <Override PartName="/xl/charts/colors305.xml" ContentType="application/vnd.ms-office.chartcolorstyle+xml"/>
  <Override PartName="/xl/theme/themeOverride305.xml" ContentType="application/vnd.openxmlformats-officedocument.themeOverride+xml"/>
  <Override PartName="/xl/charts/chart306.xml" ContentType="application/vnd.openxmlformats-officedocument.drawingml.chart+xml"/>
  <Override PartName="/xl/charts/style306.xml" ContentType="application/vnd.ms-office.chartstyle+xml"/>
  <Override PartName="/xl/charts/colors306.xml" ContentType="application/vnd.ms-office.chartcolorstyle+xml"/>
  <Override PartName="/xl/theme/themeOverride306.xml" ContentType="application/vnd.openxmlformats-officedocument.themeOverride+xml"/>
  <Override PartName="/xl/charts/chart307.xml" ContentType="application/vnd.openxmlformats-officedocument.drawingml.chart+xml"/>
  <Override PartName="/xl/charts/style307.xml" ContentType="application/vnd.ms-office.chartstyle+xml"/>
  <Override PartName="/xl/charts/colors307.xml" ContentType="application/vnd.ms-office.chartcolorstyle+xml"/>
  <Override PartName="/xl/theme/themeOverride307.xml" ContentType="application/vnd.openxmlformats-officedocument.themeOverride+xml"/>
  <Override PartName="/xl/charts/chart308.xml" ContentType="application/vnd.openxmlformats-officedocument.drawingml.chart+xml"/>
  <Override PartName="/xl/charts/style308.xml" ContentType="application/vnd.ms-office.chartstyle+xml"/>
  <Override PartName="/xl/charts/colors308.xml" ContentType="application/vnd.ms-office.chartcolorstyle+xml"/>
  <Override PartName="/xl/theme/themeOverride308.xml" ContentType="application/vnd.openxmlformats-officedocument.themeOverride+xml"/>
  <Override PartName="/xl/charts/chart309.xml" ContentType="application/vnd.openxmlformats-officedocument.drawingml.chart+xml"/>
  <Override PartName="/xl/charts/style309.xml" ContentType="application/vnd.ms-office.chartstyle+xml"/>
  <Override PartName="/xl/charts/colors309.xml" ContentType="application/vnd.ms-office.chartcolorstyle+xml"/>
  <Override PartName="/xl/theme/themeOverride309.xml" ContentType="application/vnd.openxmlformats-officedocument.themeOverride+xml"/>
  <Override PartName="/xl/charts/chart310.xml" ContentType="application/vnd.openxmlformats-officedocument.drawingml.chart+xml"/>
  <Override PartName="/xl/charts/style310.xml" ContentType="application/vnd.ms-office.chartstyle+xml"/>
  <Override PartName="/xl/charts/colors310.xml" ContentType="application/vnd.ms-office.chartcolorstyle+xml"/>
  <Override PartName="/xl/theme/themeOverride310.xml" ContentType="application/vnd.openxmlformats-officedocument.themeOverride+xml"/>
  <Override PartName="/xl/charts/chart311.xml" ContentType="application/vnd.openxmlformats-officedocument.drawingml.chart+xml"/>
  <Override PartName="/xl/charts/style311.xml" ContentType="application/vnd.ms-office.chartstyle+xml"/>
  <Override PartName="/xl/charts/colors311.xml" ContentType="application/vnd.ms-office.chartcolorstyle+xml"/>
  <Override PartName="/xl/theme/themeOverride311.xml" ContentType="application/vnd.openxmlformats-officedocument.themeOverride+xml"/>
  <Override PartName="/xl/charts/chart312.xml" ContentType="application/vnd.openxmlformats-officedocument.drawingml.chart+xml"/>
  <Override PartName="/xl/charts/style312.xml" ContentType="application/vnd.ms-office.chartstyle+xml"/>
  <Override PartName="/xl/charts/colors312.xml" ContentType="application/vnd.ms-office.chartcolorstyle+xml"/>
  <Override PartName="/xl/theme/themeOverride312.xml" ContentType="application/vnd.openxmlformats-officedocument.themeOverride+xml"/>
  <Override PartName="/xl/charts/chart313.xml" ContentType="application/vnd.openxmlformats-officedocument.drawingml.chart+xml"/>
  <Override PartName="/xl/charts/style313.xml" ContentType="application/vnd.ms-office.chartstyle+xml"/>
  <Override PartName="/xl/charts/colors313.xml" ContentType="application/vnd.ms-office.chartcolorstyle+xml"/>
  <Override PartName="/xl/theme/themeOverride313.xml" ContentType="application/vnd.openxmlformats-officedocument.themeOverride+xml"/>
  <Override PartName="/xl/charts/chart314.xml" ContentType="application/vnd.openxmlformats-officedocument.drawingml.chart+xml"/>
  <Override PartName="/xl/charts/style314.xml" ContentType="application/vnd.ms-office.chartstyle+xml"/>
  <Override PartName="/xl/charts/colors314.xml" ContentType="application/vnd.ms-office.chartcolorstyle+xml"/>
  <Override PartName="/xl/theme/themeOverride314.xml" ContentType="application/vnd.openxmlformats-officedocument.themeOverride+xml"/>
  <Override PartName="/xl/charts/chart315.xml" ContentType="application/vnd.openxmlformats-officedocument.drawingml.chart+xml"/>
  <Override PartName="/xl/charts/style315.xml" ContentType="application/vnd.ms-office.chartstyle+xml"/>
  <Override PartName="/xl/charts/colors315.xml" ContentType="application/vnd.ms-office.chartcolorstyle+xml"/>
  <Override PartName="/xl/theme/themeOverride315.xml" ContentType="application/vnd.openxmlformats-officedocument.themeOverride+xml"/>
  <Override PartName="/xl/charts/chart316.xml" ContentType="application/vnd.openxmlformats-officedocument.drawingml.chart+xml"/>
  <Override PartName="/xl/charts/style316.xml" ContentType="application/vnd.ms-office.chartstyle+xml"/>
  <Override PartName="/xl/charts/colors316.xml" ContentType="application/vnd.ms-office.chartcolorstyle+xml"/>
  <Override PartName="/xl/theme/themeOverride316.xml" ContentType="application/vnd.openxmlformats-officedocument.themeOverride+xml"/>
  <Override PartName="/xl/charts/chart317.xml" ContentType="application/vnd.openxmlformats-officedocument.drawingml.chart+xml"/>
  <Override PartName="/xl/charts/style317.xml" ContentType="application/vnd.ms-office.chartstyle+xml"/>
  <Override PartName="/xl/charts/colors317.xml" ContentType="application/vnd.ms-office.chartcolorstyle+xml"/>
  <Override PartName="/xl/theme/themeOverride317.xml" ContentType="application/vnd.openxmlformats-officedocument.themeOverride+xml"/>
  <Override PartName="/xl/charts/chart318.xml" ContentType="application/vnd.openxmlformats-officedocument.drawingml.chart+xml"/>
  <Override PartName="/xl/charts/style318.xml" ContentType="application/vnd.ms-office.chartstyle+xml"/>
  <Override PartName="/xl/charts/colors318.xml" ContentType="application/vnd.ms-office.chartcolorstyle+xml"/>
  <Override PartName="/xl/theme/themeOverride318.xml" ContentType="application/vnd.openxmlformats-officedocument.themeOverride+xml"/>
  <Override PartName="/xl/charts/chart319.xml" ContentType="application/vnd.openxmlformats-officedocument.drawingml.chart+xml"/>
  <Override PartName="/xl/charts/style319.xml" ContentType="application/vnd.ms-office.chartstyle+xml"/>
  <Override PartName="/xl/charts/colors319.xml" ContentType="application/vnd.ms-office.chartcolorstyle+xml"/>
  <Override PartName="/xl/theme/themeOverride319.xml" ContentType="application/vnd.openxmlformats-officedocument.themeOverride+xml"/>
  <Override PartName="/xl/charts/chart320.xml" ContentType="application/vnd.openxmlformats-officedocument.drawingml.chart+xml"/>
  <Override PartName="/xl/charts/style320.xml" ContentType="application/vnd.ms-office.chartstyle+xml"/>
  <Override PartName="/xl/charts/colors320.xml" ContentType="application/vnd.ms-office.chartcolorstyle+xml"/>
  <Override PartName="/xl/theme/themeOverride320.xml" ContentType="application/vnd.openxmlformats-officedocument.themeOverride+xml"/>
  <Override PartName="/xl/charts/chart321.xml" ContentType="application/vnd.openxmlformats-officedocument.drawingml.chart+xml"/>
  <Override PartName="/xl/charts/style321.xml" ContentType="application/vnd.ms-office.chartstyle+xml"/>
  <Override PartName="/xl/charts/colors321.xml" ContentType="application/vnd.ms-office.chartcolorstyle+xml"/>
  <Override PartName="/xl/theme/themeOverride321.xml" ContentType="application/vnd.openxmlformats-officedocument.themeOverride+xml"/>
  <Override PartName="/xl/charts/chart322.xml" ContentType="application/vnd.openxmlformats-officedocument.drawingml.chart+xml"/>
  <Override PartName="/xl/charts/style322.xml" ContentType="application/vnd.ms-office.chartstyle+xml"/>
  <Override PartName="/xl/charts/colors322.xml" ContentType="application/vnd.ms-office.chartcolorstyle+xml"/>
  <Override PartName="/xl/theme/themeOverride322.xml" ContentType="application/vnd.openxmlformats-officedocument.themeOverride+xml"/>
  <Override PartName="/xl/charts/chart323.xml" ContentType="application/vnd.openxmlformats-officedocument.drawingml.chart+xml"/>
  <Override PartName="/xl/charts/style323.xml" ContentType="application/vnd.ms-office.chartstyle+xml"/>
  <Override PartName="/xl/charts/colors323.xml" ContentType="application/vnd.ms-office.chartcolorstyle+xml"/>
  <Override PartName="/xl/theme/themeOverride323.xml" ContentType="application/vnd.openxmlformats-officedocument.themeOverride+xml"/>
  <Override PartName="/xl/charts/chart324.xml" ContentType="application/vnd.openxmlformats-officedocument.drawingml.chart+xml"/>
  <Override PartName="/xl/charts/style324.xml" ContentType="application/vnd.ms-office.chartstyle+xml"/>
  <Override PartName="/xl/charts/colors324.xml" ContentType="application/vnd.ms-office.chartcolorstyle+xml"/>
  <Override PartName="/xl/theme/themeOverride324.xml" ContentType="application/vnd.openxmlformats-officedocument.themeOverride+xml"/>
  <Override PartName="/xl/drawings/drawing13.xml" ContentType="application/vnd.openxmlformats-officedocument.drawing+xml"/>
  <Override PartName="/xl/charts/chart325.xml" ContentType="application/vnd.openxmlformats-officedocument.drawingml.chart+xml"/>
  <Override PartName="/xl/charts/style325.xml" ContentType="application/vnd.ms-office.chartstyle+xml"/>
  <Override PartName="/xl/charts/colors325.xml" ContentType="application/vnd.ms-office.chartcolorstyle+xml"/>
  <Override PartName="/xl/theme/themeOverride325.xml" ContentType="application/vnd.openxmlformats-officedocument.themeOverride+xml"/>
  <Override PartName="/xl/charts/chart326.xml" ContentType="application/vnd.openxmlformats-officedocument.drawingml.chart+xml"/>
  <Override PartName="/xl/charts/style326.xml" ContentType="application/vnd.ms-office.chartstyle+xml"/>
  <Override PartName="/xl/charts/colors326.xml" ContentType="application/vnd.ms-office.chartcolorstyle+xml"/>
  <Override PartName="/xl/theme/themeOverride326.xml" ContentType="application/vnd.openxmlformats-officedocument.themeOverride+xml"/>
  <Override PartName="/xl/charts/chart327.xml" ContentType="application/vnd.openxmlformats-officedocument.drawingml.chart+xml"/>
  <Override PartName="/xl/charts/style327.xml" ContentType="application/vnd.ms-office.chartstyle+xml"/>
  <Override PartName="/xl/charts/colors327.xml" ContentType="application/vnd.ms-office.chartcolorstyle+xml"/>
  <Override PartName="/xl/theme/themeOverride327.xml" ContentType="application/vnd.openxmlformats-officedocument.themeOverride+xml"/>
  <Override PartName="/xl/charts/chart328.xml" ContentType="application/vnd.openxmlformats-officedocument.drawingml.chart+xml"/>
  <Override PartName="/xl/charts/style328.xml" ContentType="application/vnd.ms-office.chartstyle+xml"/>
  <Override PartName="/xl/charts/colors328.xml" ContentType="application/vnd.ms-office.chartcolorstyle+xml"/>
  <Override PartName="/xl/theme/themeOverride328.xml" ContentType="application/vnd.openxmlformats-officedocument.themeOverride+xml"/>
  <Override PartName="/xl/charts/chart329.xml" ContentType="application/vnd.openxmlformats-officedocument.drawingml.chart+xml"/>
  <Override PartName="/xl/charts/style329.xml" ContentType="application/vnd.ms-office.chartstyle+xml"/>
  <Override PartName="/xl/charts/colors329.xml" ContentType="application/vnd.ms-office.chartcolorstyle+xml"/>
  <Override PartName="/xl/theme/themeOverride329.xml" ContentType="application/vnd.openxmlformats-officedocument.themeOverride+xml"/>
  <Override PartName="/xl/charts/chart330.xml" ContentType="application/vnd.openxmlformats-officedocument.drawingml.chart+xml"/>
  <Override PartName="/xl/charts/style330.xml" ContentType="application/vnd.ms-office.chartstyle+xml"/>
  <Override PartName="/xl/charts/colors330.xml" ContentType="application/vnd.ms-office.chartcolorstyle+xml"/>
  <Override PartName="/xl/theme/themeOverride330.xml" ContentType="application/vnd.openxmlformats-officedocument.themeOverride+xml"/>
  <Override PartName="/xl/charts/chart331.xml" ContentType="application/vnd.openxmlformats-officedocument.drawingml.chart+xml"/>
  <Override PartName="/xl/charts/style331.xml" ContentType="application/vnd.ms-office.chartstyle+xml"/>
  <Override PartName="/xl/charts/colors331.xml" ContentType="application/vnd.ms-office.chartcolorstyle+xml"/>
  <Override PartName="/xl/theme/themeOverride331.xml" ContentType="application/vnd.openxmlformats-officedocument.themeOverride+xml"/>
  <Override PartName="/xl/charts/chart332.xml" ContentType="application/vnd.openxmlformats-officedocument.drawingml.chart+xml"/>
  <Override PartName="/xl/charts/style332.xml" ContentType="application/vnd.ms-office.chartstyle+xml"/>
  <Override PartName="/xl/charts/colors332.xml" ContentType="application/vnd.ms-office.chartcolorstyle+xml"/>
  <Override PartName="/xl/theme/themeOverride332.xml" ContentType="application/vnd.openxmlformats-officedocument.themeOverride+xml"/>
  <Override PartName="/xl/charts/chart333.xml" ContentType="application/vnd.openxmlformats-officedocument.drawingml.chart+xml"/>
  <Override PartName="/xl/charts/style333.xml" ContentType="application/vnd.ms-office.chartstyle+xml"/>
  <Override PartName="/xl/charts/colors333.xml" ContentType="application/vnd.ms-office.chartcolorstyle+xml"/>
  <Override PartName="/xl/theme/themeOverride333.xml" ContentType="application/vnd.openxmlformats-officedocument.themeOverride+xml"/>
  <Override PartName="/xl/charts/chart334.xml" ContentType="application/vnd.openxmlformats-officedocument.drawingml.chart+xml"/>
  <Override PartName="/xl/charts/style334.xml" ContentType="application/vnd.ms-office.chartstyle+xml"/>
  <Override PartName="/xl/charts/colors334.xml" ContentType="application/vnd.ms-office.chartcolorstyle+xml"/>
  <Override PartName="/xl/theme/themeOverride334.xml" ContentType="application/vnd.openxmlformats-officedocument.themeOverride+xml"/>
  <Override PartName="/xl/charts/chart335.xml" ContentType="application/vnd.openxmlformats-officedocument.drawingml.chart+xml"/>
  <Override PartName="/xl/charts/style335.xml" ContentType="application/vnd.ms-office.chartstyle+xml"/>
  <Override PartName="/xl/charts/colors335.xml" ContentType="application/vnd.ms-office.chartcolorstyle+xml"/>
  <Override PartName="/xl/theme/themeOverride335.xml" ContentType="application/vnd.openxmlformats-officedocument.themeOverride+xml"/>
  <Override PartName="/xl/charts/chart336.xml" ContentType="application/vnd.openxmlformats-officedocument.drawingml.chart+xml"/>
  <Override PartName="/xl/charts/style336.xml" ContentType="application/vnd.ms-office.chartstyle+xml"/>
  <Override PartName="/xl/charts/colors336.xml" ContentType="application/vnd.ms-office.chartcolorstyle+xml"/>
  <Override PartName="/xl/theme/themeOverride336.xml" ContentType="application/vnd.openxmlformats-officedocument.themeOverride+xml"/>
  <Override PartName="/xl/charts/chart337.xml" ContentType="application/vnd.openxmlformats-officedocument.drawingml.chart+xml"/>
  <Override PartName="/xl/charts/style337.xml" ContentType="application/vnd.ms-office.chartstyle+xml"/>
  <Override PartName="/xl/charts/colors337.xml" ContentType="application/vnd.ms-office.chartcolorstyle+xml"/>
  <Override PartName="/xl/theme/themeOverride337.xml" ContentType="application/vnd.openxmlformats-officedocument.themeOverride+xml"/>
  <Override PartName="/xl/charts/chart338.xml" ContentType="application/vnd.openxmlformats-officedocument.drawingml.chart+xml"/>
  <Override PartName="/xl/charts/style338.xml" ContentType="application/vnd.ms-office.chartstyle+xml"/>
  <Override PartName="/xl/charts/colors338.xml" ContentType="application/vnd.ms-office.chartcolorstyle+xml"/>
  <Override PartName="/xl/theme/themeOverride338.xml" ContentType="application/vnd.openxmlformats-officedocument.themeOverride+xml"/>
  <Override PartName="/xl/charts/chart339.xml" ContentType="application/vnd.openxmlformats-officedocument.drawingml.chart+xml"/>
  <Override PartName="/xl/charts/style339.xml" ContentType="application/vnd.ms-office.chartstyle+xml"/>
  <Override PartName="/xl/charts/colors339.xml" ContentType="application/vnd.ms-office.chartcolorstyle+xml"/>
  <Override PartName="/xl/theme/themeOverride339.xml" ContentType="application/vnd.openxmlformats-officedocument.themeOverride+xml"/>
  <Override PartName="/xl/charts/chart340.xml" ContentType="application/vnd.openxmlformats-officedocument.drawingml.chart+xml"/>
  <Override PartName="/xl/charts/style340.xml" ContentType="application/vnd.ms-office.chartstyle+xml"/>
  <Override PartName="/xl/charts/colors340.xml" ContentType="application/vnd.ms-office.chartcolorstyle+xml"/>
  <Override PartName="/xl/theme/themeOverride340.xml" ContentType="application/vnd.openxmlformats-officedocument.themeOverride+xml"/>
  <Override PartName="/xl/charts/chart341.xml" ContentType="application/vnd.openxmlformats-officedocument.drawingml.chart+xml"/>
  <Override PartName="/xl/charts/style341.xml" ContentType="application/vnd.ms-office.chartstyle+xml"/>
  <Override PartName="/xl/charts/colors341.xml" ContentType="application/vnd.ms-office.chartcolorstyle+xml"/>
  <Override PartName="/xl/theme/themeOverride341.xml" ContentType="application/vnd.openxmlformats-officedocument.themeOverride+xml"/>
  <Override PartName="/xl/charts/chart342.xml" ContentType="application/vnd.openxmlformats-officedocument.drawingml.chart+xml"/>
  <Override PartName="/xl/charts/style342.xml" ContentType="application/vnd.ms-office.chartstyle+xml"/>
  <Override PartName="/xl/charts/colors342.xml" ContentType="application/vnd.ms-office.chartcolorstyle+xml"/>
  <Override PartName="/xl/theme/themeOverride342.xml" ContentType="application/vnd.openxmlformats-officedocument.themeOverride+xml"/>
  <Override PartName="/xl/charts/chart343.xml" ContentType="application/vnd.openxmlformats-officedocument.drawingml.chart+xml"/>
  <Override PartName="/xl/charts/style343.xml" ContentType="application/vnd.ms-office.chartstyle+xml"/>
  <Override PartName="/xl/charts/colors343.xml" ContentType="application/vnd.ms-office.chartcolorstyle+xml"/>
  <Override PartName="/xl/theme/themeOverride343.xml" ContentType="application/vnd.openxmlformats-officedocument.themeOverride+xml"/>
  <Override PartName="/xl/charts/chart344.xml" ContentType="application/vnd.openxmlformats-officedocument.drawingml.chart+xml"/>
  <Override PartName="/xl/charts/style344.xml" ContentType="application/vnd.ms-office.chartstyle+xml"/>
  <Override PartName="/xl/charts/colors344.xml" ContentType="application/vnd.ms-office.chartcolorstyle+xml"/>
  <Override PartName="/xl/theme/themeOverride344.xml" ContentType="application/vnd.openxmlformats-officedocument.themeOverride+xml"/>
  <Override PartName="/xl/charts/chart345.xml" ContentType="application/vnd.openxmlformats-officedocument.drawingml.chart+xml"/>
  <Override PartName="/xl/charts/style345.xml" ContentType="application/vnd.ms-office.chartstyle+xml"/>
  <Override PartName="/xl/charts/colors345.xml" ContentType="application/vnd.ms-office.chartcolorstyle+xml"/>
  <Override PartName="/xl/theme/themeOverride345.xml" ContentType="application/vnd.openxmlformats-officedocument.themeOverride+xml"/>
  <Override PartName="/xl/charts/chart346.xml" ContentType="application/vnd.openxmlformats-officedocument.drawingml.chart+xml"/>
  <Override PartName="/xl/charts/style346.xml" ContentType="application/vnd.ms-office.chartstyle+xml"/>
  <Override PartName="/xl/charts/colors346.xml" ContentType="application/vnd.ms-office.chartcolorstyle+xml"/>
  <Override PartName="/xl/theme/themeOverride346.xml" ContentType="application/vnd.openxmlformats-officedocument.themeOverride+xml"/>
  <Override PartName="/xl/charts/chart347.xml" ContentType="application/vnd.openxmlformats-officedocument.drawingml.chart+xml"/>
  <Override PartName="/xl/charts/style347.xml" ContentType="application/vnd.ms-office.chartstyle+xml"/>
  <Override PartName="/xl/charts/colors347.xml" ContentType="application/vnd.ms-office.chartcolorstyle+xml"/>
  <Override PartName="/xl/theme/themeOverride347.xml" ContentType="application/vnd.openxmlformats-officedocument.themeOverride+xml"/>
  <Override PartName="/xl/charts/chart348.xml" ContentType="application/vnd.openxmlformats-officedocument.drawingml.chart+xml"/>
  <Override PartName="/xl/charts/style348.xml" ContentType="application/vnd.ms-office.chartstyle+xml"/>
  <Override PartName="/xl/charts/colors348.xml" ContentType="application/vnd.ms-office.chartcolorstyle+xml"/>
  <Override PartName="/xl/theme/themeOverride348.xml" ContentType="application/vnd.openxmlformats-officedocument.themeOverride+xml"/>
  <Override PartName="/xl/charts/chart349.xml" ContentType="application/vnd.openxmlformats-officedocument.drawingml.chart+xml"/>
  <Override PartName="/xl/charts/style349.xml" ContentType="application/vnd.ms-office.chartstyle+xml"/>
  <Override PartName="/xl/charts/colors349.xml" ContentType="application/vnd.ms-office.chartcolorstyle+xml"/>
  <Override PartName="/xl/theme/themeOverride349.xml" ContentType="application/vnd.openxmlformats-officedocument.themeOverride+xml"/>
  <Override PartName="/xl/charts/chart350.xml" ContentType="application/vnd.openxmlformats-officedocument.drawingml.chart+xml"/>
  <Override PartName="/xl/charts/style350.xml" ContentType="application/vnd.ms-office.chartstyle+xml"/>
  <Override PartName="/xl/charts/colors350.xml" ContentType="application/vnd.ms-office.chartcolorstyle+xml"/>
  <Override PartName="/xl/theme/themeOverride350.xml" ContentType="application/vnd.openxmlformats-officedocument.themeOverride+xml"/>
  <Override PartName="/xl/charts/chart351.xml" ContentType="application/vnd.openxmlformats-officedocument.drawingml.chart+xml"/>
  <Override PartName="/xl/charts/style351.xml" ContentType="application/vnd.ms-office.chartstyle+xml"/>
  <Override PartName="/xl/charts/colors351.xml" ContentType="application/vnd.ms-office.chartcolorstyle+xml"/>
  <Override PartName="/xl/theme/themeOverride351.xml" ContentType="application/vnd.openxmlformats-officedocument.themeOverride+xml"/>
  <Override PartName="/xl/drawings/drawing14.xml" ContentType="application/vnd.openxmlformats-officedocument.drawing+xml"/>
  <Override PartName="/xl/charts/chart352.xml" ContentType="application/vnd.openxmlformats-officedocument.drawingml.chart+xml"/>
  <Override PartName="/xl/charts/style352.xml" ContentType="application/vnd.ms-office.chartstyle+xml"/>
  <Override PartName="/xl/charts/colors352.xml" ContentType="application/vnd.ms-office.chartcolorstyle+xml"/>
  <Override PartName="/xl/theme/themeOverride352.xml" ContentType="application/vnd.openxmlformats-officedocument.themeOverride+xml"/>
  <Override PartName="/xl/charts/chart353.xml" ContentType="application/vnd.openxmlformats-officedocument.drawingml.chart+xml"/>
  <Override PartName="/xl/charts/style353.xml" ContentType="application/vnd.ms-office.chartstyle+xml"/>
  <Override PartName="/xl/charts/colors353.xml" ContentType="application/vnd.ms-office.chartcolorstyle+xml"/>
  <Override PartName="/xl/theme/themeOverride353.xml" ContentType="application/vnd.openxmlformats-officedocument.themeOverride+xml"/>
  <Override PartName="/xl/charts/chart354.xml" ContentType="application/vnd.openxmlformats-officedocument.drawingml.chart+xml"/>
  <Override PartName="/xl/charts/style354.xml" ContentType="application/vnd.ms-office.chartstyle+xml"/>
  <Override PartName="/xl/charts/colors354.xml" ContentType="application/vnd.ms-office.chartcolorstyle+xml"/>
  <Override PartName="/xl/theme/themeOverride354.xml" ContentType="application/vnd.openxmlformats-officedocument.themeOverride+xml"/>
  <Override PartName="/xl/charts/chart355.xml" ContentType="application/vnd.openxmlformats-officedocument.drawingml.chart+xml"/>
  <Override PartName="/xl/charts/style355.xml" ContentType="application/vnd.ms-office.chartstyle+xml"/>
  <Override PartName="/xl/charts/colors355.xml" ContentType="application/vnd.ms-office.chartcolorstyle+xml"/>
  <Override PartName="/xl/theme/themeOverride355.xml" ContentType="application/vnd.openxmlformats-officedocument.themeOverride+xml"/>
  <Override PartName="/xl/charts/chart356.xml" ContentType="application/vnd.openxmlformats-officedocument.drawingml.chart+xml"/>
  <Override PartName="/xl/charts/style356.xml" ContentType="application/vnd.ms-office.chartstyle+xml"/>
  <Override PartName="/xl/charts/colors356.xml" ContentType="application/vnd.ms-office.chartcolorstyle+xml"/>
  <Override PartName="/xl/theme/themeOverride356.xml" ContentType="application/vnd.openxmlformats-officedocument.themeOverride+xml"/>
  <Override PartName="/xl/charts/chart357.xml" ContentType="application/vnd.openxmlformats-officedocument.drawingml.chart+xml"/>
  <Override PartName="/xl/charts/style357.xml" ContentType="application/vnd.ms-office.chartstyle+xml"/>
  <Override PartName="/xl/charts/colors357.xml" ContentType="application/vnd.ms-office.chartcolorstyle+xml"/>
  <Override PartName="/xl/theme/themeOverride357.xml" ContentType="application/vnd.openxmlformats-officedocument.themeOverride+xml"/>
  <Override PartName="/xl/charts/chart358.xml" ContentType="application/vnd.openxmlformats-officedocument.drawingml.chart+xml"/>
  <Override PartName="/xl/charts/style358.xml" ContentType="application/vnd.ms-office.chartstyle+xml"/>
  <Override PartName="/xl/charts/colors358.xml" ContentType="application/vnd.ms-office.chartcolorstyle+xml"/>
  <Override PartName="/xl/theme/themeOverride358.xml" ContentType="application/vnd.openxmlformats-officedocument.themeOverride+xml"/>
  <Override PartName="/xl/charts/chart359.xml" ContentType="application/vnd.openxmlformats-officedocument.drawingml.chart+xml"/>
  <Override PartName="/xl/charts/style359.xml" ContentType="application/vnd.ms-office.chartstyle+xml"/>
  <Override PartName="/xl/charts/colors359.xml" ContentType="application/vnd.ms-office.chartcolorstyle+xml"/>
  <Override PartName="/xl/theme/themeOverride359.xml" ContentType="application/vnd.openxmlformats-officedocument.themeOverride+xml"/>
  <Override PartName="/xl/charts/chart360.xml" ContentType="application/vnd.openxmlformats-officedocument.drawingml.chart+xml"/>
  <Override PartName="/xl/charts/style360.xml" ContentType="application/vnd.ms-office.chartstyle+xml"/>
  <Override PartName="/xl/charts/colors360.xml" ContentType="application/vnd.ms-office.chartcolorstyle+xml"/>
  <Override PartName="/xl/theme/themeOverride360.xml" ContentType="application/vnd.openxmlformats-officedocument.themeOverride+xml"/>
  <Override PartName="/xl/charts/chart361.xml" ContentType="application/vnd.openxmlformats-officedocument.drawingml.chart+xml"/>
  <Override PartName="/xl/charts/style361.xml" ContentType="application/vnd.ms-office.chartstyle+xml"/>
  <Override PartName="/xl/charts/colors361.xml" ContentType="application/vnd.ms-office.chartcolorstyle+xml"/>
  <Override PartName="/xl/theme/themeOverride361.xml" ContentType="application/vnd.openxmlformats-officedocument.themeOverride+xml"/>
  <Override PartName="/xl/charts/chart362.xml" ContentType="application/vnd.openxmlformats-officedocument.drawingml.chart+xml"/>
  <Override PartName="/xl/charts/style362.xml" ContentType="application/vnd.ms-office.chartstyle+xml"/>
  <Override PartName="/xl/charts/colors362.xml" ContentType="application/vnd.ms-office.chartcolorstyle+xml"/>
  <Override PartName="/xl/theme/themeOverride362.xml" ContentType="application/vnd.openxmlformats-officedocument.themeOverride+xml"/>
  <Override PartName="/xl/charts/chart363.xml" ContentType="application/vnd.openxmlformats-officedocument.drawingml.chart+xml"/>
  <Override PartName="/xl/charts/style363.xml" ContentType="application/vnd.ms-office.chartstyle+xml"/>
  <Override PartName="/xl/charts/colors363.xml" ContentType="application/vnd.ms-office.chartcolorstyle+xml"/>
  <Override PartName="/xl/theme/themeOverride363.xml" ContentType="application/vnd.openxmlformats-officedocument.themeOverride+xml"/>
  <Override PartName="/xl/charts/chart364.xml" ContentType="application/vnd.openxmlformats-officedocument.drawingml.chart+xml"/>
  <Override PartName="/xl/charts/style364.xml" ContentType="application/vnd.ms-office.chartstyle+xml"/>
  <Override PartName="/xl/charts/colors364.xml" ContentType="application/vnd.ms-office.chartcolorstyle+xml"/>
  <Override PartName="/xl/theme/themeOverride364.xml" ContentType="application/vnd.openxmlformats-officedocument.themeOverride+xml"/>
  <Override PartName="/xl/charts/chart365.xml" ContentType="application/vnd.openxmlformats-officedocument.drawingml.chart+xml"/>
  <Override PartName="/xl/charts/style365.xml" ContentType="application/vnd.ms-office.chartstyle+xml"/>
  <Override PartName="/xl/charts/colors365.xml" ContentType="application/vnd.ms-office.chartcolorstyle+xml"/>
  <Override PartName="/xl/theme/themeOverride365.xml" ContentType="application/vnd.openxmlformats-officedocument.themeOverride+xml"/>
  <Override PartName="/xl/charts/chart366.xml" ContentType="application/vnd.openxmlformats-officedocument.drawingml.chart+xml"/>
  <Override PartName="/xl/charts/style366.xml" ContentType="application/vnd.ms-office.chartstyle+xml"/>
  <Override PartName="/xl/charts/colors366.xml" ContentType="application/vnd.ms-office.chartcolorstyle+xml"/>
  <Override PartName="/xl/theme/themeOverride366.xml" ContentType="application/vnd.openxmlformats-officedocument.themeOverride+xml"/>
  <Override PartName="/xl/charts/chart367.xml" ContentType="application/vnd.openxmlformats-officedocument.drawingml.chart+xml"/>
  <Override PartName="/xl/charts/style367.xml" ContentType="application/vnd.ms-office.chartstyle+xml"/>
  <Override PartName="/xl/charts/colors367.xml" ContentType="application/vnd.ms-office.chartcolorstyle+xml"/>
  <Override PartName="/xl/theme/themeOverride367.xml" ContentType="application/vnd.openxmlformats-officedocument.themeOverride+xml"/>
  <Override PartName="/xl/charts/chart368.xml" ContentType="application/vnd.openxmlformats-officedocument.drawingml.chart+xml"/>
  <Override PartName="/xl/charts/style368.xml" ContentType="application/vnd.ms-office.chartstyle+xml"/>
  <Override PartName="/xl/charts/colors368.xml" ContentType="application/vnd.ms-office.chartcolorstyle+xml"/>
  <Override PartName="/xl/theme/themeOverride368.xml" ContentType="application/vnd.openxmlformats-officedocument.themeOverride+xml"/>
  <Override PartName="/xl/charts/chart369.xml" ContentType="application/vnd.openxmlformats-officedocument.drawingml.chart+xml"/>
  <Override PartName="/xl/charts/style369.xml" ContentType="application/vnd.ms-office.chartstyle+xml"/>
  <Override PartName="/xl/charts/colors369.xml" ContentType="application/vnd.ms-office.chartcolorstyle+xml"/>
  <Override PartName="/xl/theme/themeOverride369.xml" ContentType="application/vnd.openxmlformats-officedocument.themeOverride+xml"/>
  <Override PartName="/xl/charts/chart370.xml" ContentType="application/vnd.openxmlformats-officedocument.drawingml.chart+xml"/>
  <Override PartName="/xl/charts/style370.xml" ContentType="application/vnd.ms-office.chartstyle+xml"/>
  <Override PartName="/xl/charts/colors370.xml" ContentType="application/vnd.ms-office.chartcolorstyle+xml"/>
  <Override PartName="/xl/theme/themeOverride370.xml" ContentType="application/vnd.openxmlformats-officedocument.themeOverride+xml"/>
  <Override PartName="/xl/charts/chart371.xml" ContentType="application/vnd.openxmlformats-officedocument.drawingml.chart+xml"/>
  <Override PartName="/xl/charts/style371.xml" ContentType="application/vnd.ms-office.chartstyle+xml"/>
  <Override PartName="/xl/charts/colors371.xml" ContentType="application/vnd.ms-office.chartcolorstyle+xml"/>
  <Override PartName="/xl/theme/themeOverride371.xml" ContentType="application/vnd.openxmlformats-officedocument.themeOverride+xml"/>
  <Override PartName="/xl/charts/chart372.xml" ContentType="application/vnd.openxmlformats-officedocument.drawingml.chart+xml"/>
  <Override PartName="/xl/charts/style372.xml" ContentType="application/vnd.ms-office.chartstyle+xml"/>
  <Override PartName="/xl/charts/colors372.xml" ContentType="application/vnd.ms-office.chartcolorstyle+xml"/>
  <Override PartName="/xl/theme/themeOverride372.xml" ContentType="application/vnd.openxmlformats-officedocument.themeOverride+xml"/>
  <Override PartName="/xl/charts/chart373.xml" ContentType="application/vnd.openxmlformats-officedocument.drawingml.chart+xml"/>
  <Override PartName="/xl/charts/style373.xml" ContentType="application/vnd.ms-office.chartstyle+xml"/>
  <Override PartName="/xl/charts/colors373.xml" ContentType="application/vnd.ms-office.chartcolorstyle+xml"/>
  <Override PartName="/xl/theme/themeOverride373.xml" ContentType="application/vnd.openxmlformats-officedocument.themeOverride+xml"/>
  <Override PartName="/xl/charts/chart374.xml" ContentType="application/vnd.openxmlformats-officedocument.drawingml.chart+xml"/>
  <Override PartName="/xl/charts/style374.xml" ContentType="application/vnd.ms-office.chartstyle+xml"/>
  <Override PartName="/xl/charts/colors374.xml" ContentType="application/vnd.ms-office.chartcolorstyle+xml"/>
  <Override PartName="/xl/theme/themeOverride374.xml" ContentType="application/vnd.openxmlformats-officedocument.themeOverride+xml"/>
  <Override PartName="/xl/charts/chart375.xml" ContentType="application/vnd.openxmlformats-officedocument.drawingml.chart+xml"/>
  <Override PartName="/xl/charts/style375.xml" ContentType="application/vnd.ms-office.chartstyle+xml"/>
  <Override PartName="/xl/charts/colors375.xml" ContentType="application/vnd.ms-office.chartcolorstyle+xml"/>
  <Override PartName="/xl/theme/themeOverride375.xml" ContentType="application/vnd.openxmlformats-officedocument.themeOverride+xml"/>
  <Override PartName="/xl/charts/chart376.xml" ContentType="application/vnd.openxmlformats-officedocument.drawingml.chart+xml"/>
  <Override PartName="/xl/charts/style376.xml" ContentType="application/vnd.ms-office.chartstyle+xml"/>
  <Override PartName="/xl/charts/colors376.xml" ContentType="application/vnd.ms-office.chartcolorstyle+xml"/>
  <Override PartName="/xl/theme/themeOverride376.xml" ContentType="application/vnd.openxmlformats-officedocument.themeOverride+xml"/>
  <Override PartName="/xl/charts/chart377.xml" ContentType="application/vnd.openxmlformats-officedocument.drawingml.chart+xml"/>
  <Override PartName="/xl/charts/style377.xml" ContentType="application/vnd.ms-office.chartstyle+xml"/>
  <Override PartName="/xl/charts/colors377.xml" ContentType="application/vnd.ms-office.chartcolorstyle+xml"/>
  <Override PartName="/xl/theme/themeOverride377.xml" ContentType="application/vnd.openxmlformats-officedocument.themeOverride+xml"/>
  <Override PartName="/xl/charts/chart378.xml" ContentType="application/vnd.openxmlformats-officedocument.drawingml.chart+xml"/>
  <Override PartName="/xl/charts/style378.xml" ContentType="application/vnd.ms-office.chartstyle+xml"/>
  <Override PartName="/xl/charts/colors378.xml" ContentType="application/vnd.ms-office.chartcolorstyle+xml"/>
  <Override PartName="/xl/theme/themeOverride378.xml" ContentType="application/vnd.openxmlformats-officedocument.themeOverride+xml"/>
  <Override PartName="/xl/drawings/drawing15.xml" ContentType="application/vnd.openxmlformats-officedocument.drawing+xml"/>
  <Override PartName="/xl/charts/chart379.xml" ContentType="application/vnd.openxmlformats-officedocument.drawingml.chart+xml"/>
  <Override PartName="/xl/charts/style379.xml" ContentType="application/vnd.ms-office.chartstyle+xml"/>
  <Override PartName="/xl/charts/colors379.xml" ContentType="application/vnd.ms-office.chartcolorstyle+xml"/>
  <Override PartName="/xl/theme/themeOverride379.xml" ContentType="application/vnd.openxmlformats-officedocument.themeOverride+xml"/>
  <Override PartName="/xl/charts/chart380.xml" ContentType="application/vnd.openxmlformats-officedocument.drawingml.chart+xml"/>
  <Override PartName="/xl/charts/style380.xml" ContentType="application/vnd.ms-office.chartstyle+xml"/>
  <Override PartName="/xl/charts/colors380.xml" ContentType="application/vnd.ms-office.chartcolorstyle+xml"/>
  <Override PartName="/xl/theme/themeOverride380.xml" ContentType="application/vnd.openxmlformats-officedocument.themeOverride+xml"/>
  <Override PartName="/xl/charts/chart381.xml" ContentType="application/vnd.openxmlformats-officedocument.drawingml.chart+xml"/>
  <Override PartName="/xl/charts/style381.xml" ContentType="application/vnd.ms-office.chartstyle+xml"/>
  <Override PartName="/xl/charts/colors381.xml" ContentType="application/vnd.ms-office.chartcolorstyle+xml"/>
  <Override PartName="/xl/theme/themeOverride381.xml" ContentType="application/vnd.openxmlformats-officedocument.themeOverride+xml"/>
  <Override PartName="/xl/charts/chart382.xml" ContentType="application/vnd.openxmlformats-officedocument.drawingml.chart+xml"/>
  <Override PartName="/xl/charts/style382.xml" ContentType="application/vnd.ms-office.chartstyle+xml"/>
  <Override PartName="/xl/charts/colors382.xml" ContentType="application/vnd.ms-office.chartcolorstyle+xml"/>
  <Override PartName="/xl/theme/themeOverride382.xml" ContentType="application/vnd.openxmlformats-officedocument.themeOverride+xml"/>
  <Override PartName="/xl/charts/chart383.xml" ContentType="application/vnd.openxmlformats-officedocument.drawingml.chart+xml"/>
  <Override PartName="/xl/charts/style383.xml" ContentType="application/vnd.ms-office.chartstyle+xml"/>
  <Override PartName="/xl/charts/colors383.xml" ContentType="application/vnd.ms-office.chartcolorstyle+xml"/>
  <Override PartName="/xl/theme/themeOverride383.xml" ContentType="application/vnd.openxmlformats-officedocument.themeOverride+xml"/>
  <Override PartName="/xl/charts/chart384.xml" ContentType="application/vnd.openxmlformats-officedocument.drawingml.chart+xml"/>
  <Override PartName="/xl/charts/style384.xml" ContentType="application/vnd.ms-office.chartstyle+xml"/>
  <Override PartName="/xl/charts/colors384.xml" ContentType="application/vnd.ms-office.chartcolorstyle+xml"/>
  <Override PartName="/xl/theme/themeOverride384.xml" ContentType="application/vnd.openxmlformats-officedocument.themeOverride+xml"/>
  <Override PartName="/xl/charts/chart385.xml" ContentType="application/vnd.openxmlformats-officedocument.drawingml.chart+xml"/>
  <Override PartName="/xl/charts/style385.xml" ContentType="application/vnd.ms-office.chartstyle+xml"/>
  <Override PartName="/xl/charts/colors385.xml" ContentType="application/vnd.ms-office.chartcolorstyle+xml"/>
  <Override PartName="/xl/theme/themeOverride385.xml" ContentType="application/vnd.openxmlformats-officedocument.themeOverride+xml"/>
  <Override PartName="/xl/charts/chart386.xml" ContentType="application/vnd.openxmlformats-officedocument.drawingml.chart+xml"/>
  <Override PartName="/xl/charts/style386.xml" ContentType="application/vnd.ms-office.chartstyle+xml"/>
  <Override PartName="/xl/charts/colors386.xml" ContentType="application/vnd.ms-office.chartcolorstyle+xml"/>
  <Override PartName="/xl/theme/themeOverride386.xml" ContentType="application/vnd.openxmlformats-officedocument.themeOverride+xml"/>
  <Override PartName="/xl/charts/chart387.xml" ContentType="application/vnd.openxmlformats-officedocument.drawingml.chart+xml"/>
  <Override PartName="/xl/charts/style387.xml" ContentType="application/vnd.ms-office.chartstyle+xml"/>
  <Override PartName="/xl/charts/colors387.xml" ContentType="application/vnd.ms-office.chartcolorstyle+xml"/>
  <Override PartName="/xl/theme/themeOverride387.xml" ContentType="application/vnd.openxmlformats-officedocument.themeOverride+xml"/>
  <Override PartName="/xl/charts/chart388.xml" ContentType="application/vnd.openxmlformats-officedocument.drawingml.chart+xml"/>
  <Override PartName="/xl/charts/style388.xml" ContentType="application/vnd.ms-office.chartstyle+xml"/>
  <Override PartName="/xl/charts/colors388.xml" ContentType="application/vnd.ms-office.chartcolorstyle+xml"/>
  <Override PartName="/xl/theme/themeOverride388.xml" ContentType="application/vnd.openxmlformats-officedocument.themeOverride+xml"/>
  <Override PartName="/xl/charts/chart389.xml" ContentType="application/vnd.openxmlformats-officedocument.drawingml.chart+xml"/>
  <Override PartName="/xl/charts/style389.xml" ContentType="application/vnd.ms-office.chartstyle+xml"/>
  <Override PartName="/xl/charts/colors389.xml" ContentType="application/vnd.ms-office.chartcolorstyle+xml"/>
  <Override PartName="/xl/theme/themeOverride389.xml" ContentType="application/vnd.openxmlformats-officedocument.themeOverride+xml"/>
  <Override PartName="/xl/charts/chart390.xml" ContentType="application/vnd.openxmlformats-officedocument.drawingml.chart+xml"/>
  <Override PartName="/xl/charts/style390.xml" ContentType="application/vnd.ms-office.chartstyle+xml"/>
  <Override PartName="/xl/charts/colors390.xml" ContentType="application/vnd.ms-office.chartcolorstyle+xml"/>
  <Override PartName="/xl/theme/themeOverride390.xml" ContentType="application/vnd.openxmlformats-officedocument.themeOverride+xml"/>
  <Override PartName="/xl/charts/chart391.xml" ContentType="application/vnd.openxmlformats-officedocument.drawingml.chart+xml"/>
  <Override PartName="/xl/charts/style391.xml" ContentType="application/vnd.ms-office.chartstyle+xml"/>
  <Override PartName="/xl/charts/colors391.xml" ContentType="application/vnd.ms-office.chartcolorstyle+xml"/>
  <Override PartName="/xl/theme/themeOverride391.xml" ContentType="application/vnd.openxmlformats-officedocument.themeOverride+xml"/>
  <Override PartName="/xl/charts/chart392.xml" ContentType="application/vnd.openxmlformats-officedocument.drawingml.chart+xml"/>
  <Override PartName="/xl/charts/style392.xml" ContentType="application/vnd.ms-office.chartstyle+xml"/>
  <Override PartName="/xl/charts/colors392.xml" ContentType="application/vnd.ms-office.chartcolorstyle+xml"/>
  <Override PartName="/xl/theme/themeOverride392.xml" ContentType="application/vnd.openxmlformats-officedocument.themeOverride+xml"/>
  <Override PartName="/xl/charts/chart393.xml" ContentType="application/vnd.openxmlformats-officedocument.drawingml.chart+xml"/>
  <Override PartName="/xl/charts/style393.xml" ContentType="application/vnd.ms-office.chartstyle+xml"/>
  <Override PartName="/xl/charts/colors393.xml" ContentType="application/vnd.ms-office.chartcolorstyle+xml"/>
  <Override PartName="/xl/theme/themeOverride393.xml" ContentType="application/vnd.openxmlformats-officedocument.themeOverride+xml"/>
  <Override PartName="/xl/charts/chart394.xml" ContentType="application/vnd.openxmlformats-officedocument.drawingml.chart+xml"/>
  <Override PartName="/xl/charts/style394.xml" ContentType="application/vnd.ms-office.chartstyle+xml"/>
  <Override PartName="/xl/charts/colors394.xml" ContentType="application/vnd.ms-office.chartcolorstyle+xml"/>
  <Override PartName="/xl/theme/themeOverride394.xml" ContentType="application/vnd.openxmlformats-officedocument.themeOverride+xml"/>
  <Override PartName="/xl/charts/chart395.xml" ContentType="application/vnd.openxmlformats-officedocument.drawingml.chart+xml"/>
  <Override PartName="/xl/charts/style395.xml" ContentType="application/vnd.ms-office.chartstyle+xml"/>
  <Override PartName="/xl/charts/colors395.xml" ContentType="application/vnd.ms-office.chartcolorstyle+xml"/>
  <Override PartName="/xl/theme/themeOverride395.xml" ContentType="application/vnd.openxmlformats-officedocument.themeOverride+xml"/>
  <Override PartName="/xl/charts/chart396.xml" ContentType="application/vnd.openxmlformats-officedocument.drawingml.chart+xml"/>
  <Override PartName="/xl/charts/style396.xml" ContentType="application/vnd.ms-office.chartstyle+xml"/>
  <Override PartName="/xl/charts/colors396.xml" ContentType="application/vnd.ms-office.chartcolorstyle+xml"/>
  <Override PartName="/xl/theme/themeOverride396.xml" ContentType="application/vnd.openxmlformats-officedocument.themeOverride+xml"/>
  <Override PartName="/xl/charts/chart397.xml" ContentType="application/vnd.openxmlformats-officedocument.drawingml.chart+xml"/>
  <Override PartName="/xl/charts/style397.xml" ContentType="application/vnd.ms-office.chartstyle+xml"/>
  <Override PartName="/xl/charts/colors397.xml" ContentType="application/vnd.ms-office.chartcolorstyle+xml"/>
  <Override PartName="/xl/theme/themeOverride397.xml" ContentType="application/vnd.openxmlformats-officedocument.themeOverride+xml"/>
  <Override PartName="/xl/charts/chart398.xml" ContentType="application/vnd.openxmlformats-officedocument.drawingml.chart+xml"/>
  <Override PartName="/xl/charts/style398.xml" ContentType="application/vnd.ms-office.chartstyle+xml"/>
  <Override PartName="/xl/charts/colors398.xml" ContentType="application/vnd.ms-office.chartcolorstyle+xml"/>
  <Override PartName="/xl/theme/themeOverride398.xml" ContentType="application/vnd.openxmlformats-officedocument.themeOverride+xml"/>
  <Override PartName="/xl/charts/chart399.xml" ContentType="application/vnd.openxmlformats-officedocument.drawingml.chart+xml"/>
  <Override PartName="/xl/charts/style399.xml" ContentType="application/vnd.ms-office.chartstyle+xml"/>
  <Override PartName="/xl/charts/colors399.xml" ContentType="application/vnd.ms-office.chartcolorstyle+xml"/>
  <Override PartName="/xl/theme/themeOverride399.xml" ContentType="application/vnd.openxmlformats-officedocument.themeOverride+xml"/>
  <Override PartName="/xl/charts/chart400.xml" ContentType="application/vnd.openxmlformats-officedocument.drawingml.chart+xml"/>
  <Override PartName="/xl/charts/style400.xml" ContentType="application/vnd.ms-office.chartstyle+xml"/>
  <Override PartName="/xl/charts/colors400.xml" ContentType="application/vnd.ms-office.chartcolorstyle+xml"/>
  <Override PartName="/xl/theme/themeOverride400.xml" ContentType="application/vnd.openxmlformats-officedocument.themeOverride+xml"/>
  <Override PartName="/xl/charts/chart401.xml" ContentType="application/vnd.openxmlformats-officedocument.drawingml.chart+xml"/>
  <Override PartName="/xl/charts/style401.xml" ContentType="application/vnd.ms-office.chartstyle+xml"/>
  <Override PartName="/xl/charts/colors401.xml" ContentType="application/vnd.ms-office.chartcolorstyle+xml"/>
  <Override PartName="/xl/theme/themeOverride401.xml" ContentType="application/vnd.openxmlformats-officedocument.themeOverride+xml"/>
  <Override PartName="/xl/charts/chart402.xml" ContentType="application/vnd.openxmlformats-officedocument.drawingml.chart+xml"/>
  <Override PartName="/xl/charts/style402.xml" ContentType="application/vnd.ms-office.chartstyle+xml"/>
  <Override PartName="/xl/charts/colors402.xml" ContentType="application/vnd.ms-office.chartcolorstyle+xml"/>
  <Override PartName="/xl/theme/themeOverride402.xml" ContentType="application/vnd.openxmlformats-officedocument.themeOverride+xml"/>
  <Override PartName="/xl/charts/chart403.xml" ContentType="application/vnd.openxmlformats-officedocument.drawingml.chart+xml"/>
  <Override PartName="/xl/charts/style403.xml" ContentType="application/vnd.ms-office.chartstyle+xml"/>
  <Override PartName="/xl/charts/colors403.xml" ContentType="application/vnd.ms-office.chartcolorstyle+xml"/>
  <Override PartName="/xl/theme/themeOverride403.xml" ContentType="application/vnd.openxmlformats-officedocument.themeOverride+xml"/>
  <Override PartName="/xl/charts/chart404.xml" ContentType="application/vnd.openxmlformats-officedocument.drawingml.chart+xml"/>
  <Override PartName="/xl/charts/style404.xml" ContentType="application/vnd.ms-office.chartstyle+xml"/>
  <Override PartName="/xl/charts/colors404.xml" ContentType="application/vnd.ms-office.chartcolorstyle+xml"/>
  <Override PartName="/xl/theme/themeOverride404.xml" ContentType="application/vnd.openxmlformats-officedocument.themeOverride+xml"/>
  <Override PartName="/xl/charts/chart405.xml" ContentType="application/vnd.openxmlformats-officedocument.drawingml.chart+xml"/>
  <Override PartName="/xl/charts/style405.xml" ContentType="application/vnd.ms-office.chartstyle+xml"/>
  <Override PartName="/xl/charts/colors405.xml" ContentType="application/vnd.ms-office.chartcolorstyle+xml"/>
  <Override PartName="/xl/theme/themeOverride405.xml" ContentType="application/vnd.openxmlformats-officedocument.themeOverride+xml"/>
  <Override PartName="/xl/drawings/drawing16.xml" ContentType="application/vnd.openxmlformats-officedocument.drawing+xml"/>
  <Override PartName="/xl/charts/chart406.xml" ContentType="application/vnd.openxmlformats-officedocument.drawingml.chart+xml"/>
  <Override PartName="/xl/charts/style406.xml" ContentType="application/vnd.ms-office.chartstyle+xml"/>
  <Override PartName="/xl/charts/colors406.xml" ContentType="application/vnd.ms-office.chartcolorstyle+xml"/>
  <Override PartName="/xl/theme/themeOverride406.xml" ContentType="application/vnd.openxmlformats-officedocument.themeOverride+xml"/>
  <Override PartName="/xl/charts/chart407.xml" ContentType="application/vnd.openxmlformats-officedocument.drawingml.chart+xml"/>
  <Override PartName="/xl/charts/style407.xml" ContentType="application/vnd.ms-office.chartstyle+xml"/>
  <Override PartName="/xl/charts/colors407.xml" ContentType="application/vnd.ms-office.chartcolorstyle+xml"/>
  <Override PartName="/xl/theme/themeOverride407.xml" ContentType="application/vnd.openxmlformats-officedocument.themeOverride+xml"/>
  <Override PartName="/xl/charts/chart408.xml" ContentType="application/vnd.openxmlformats-officedocument.drawingml.chart+xml"/>
  <Override PartName="/xl/charts/style408.xml" ContentType="application/vnd.ms-office.chartstyle+xml"/>
  <Override PartName="/xl/charts/colors408.xml" ContentType="application/vnd.ms-office.chartcolorstyle+xml"/>
  <Override PartName="/xl/theme/themeOverride408.xml" ContentType="application/vnd.openxmlformats-officedocument.themeOverride+xml"/>
  <Override PartName="/xl/charts/chart409.xml" ContentType="application/vnd.openxmlformats-officedocument.drawingml.chart+xml"/>
  <Override PartName="/xl/charts/style409.xml" ContentType="application/vnd.ms-office.chartstyle+xml"/>
  <Override PartName="/xl/charts/colors409.xml" ContentType="application/vnd.ms-office.chartcolorstyle+xml"/>
  <Override PartName="/xl/theme/themeOverride409.xml" ContentType="application/vnd.openxmlformats-officedocument.themeOverride+xml"/>
  <Override PartName="/xl/charts/chart410.xml" ContentType="application/vnd.openxmlformats-officedocument.drawingml.chart+xml"/>
  <Override PartName="/xl/charts/style410.xml" ContentType="application/vnd.ms-office.chartstyle+xml"/>
  <Override PartName="/xl/charts/colors410.xml" ContentType="application/vnd.ms-office.chartcolorstyle+xml"/>
  <Override PartName="/xl/theme/themeOverride410.xml" ContentType="application/vnd.openxmlformats-officedocument.themeOverride+xml"/>
  <Override PartName="/xl/charts/chart411.xml" ContentType="application/vnd.openxmlformats-officedocument.drawingml.chart+xml"/>
  <Override PartName="/xl/charts/style411.xml" ContentType="application/vnd.ms-office.chartstyle+xml"/>
  <Override PartName="/xl/charts/colors411.xml" ContentType="application/vnd.ms-office.chartcolorstyle+xml"/>
  <Override PartName="/xl/theme/themeOverride411.xml" ContentType="application/vnd.openxmlformats-officedocument.themeOverride+xml"/>
  <Override PartName="/xl/charts/chart412.xml" ContentType="application/vnd.openxmlformats-officedocument.drawingml.chart+xml"/>
  <Override PartName="/xl/charts/style412.xml" ContentType="application/vnd.ms-office.chartstyle+xml"/>
  <Override PartName="/xl/charts/colors412.xml" ContentType="application/vnd.ms-office.chartcolorstyle+xml"/>
  <Override PartName="/xl/theme/themeOverride412.xml" ContentType="application/vnd.openxmlformats-officedocument.themeOverride+xml"/>
  <Override PartName="/xl/charts/chart413.xml" ContentType="application/vnd.openxmlformats-officedocument.drawingml.chart+xml"/>
  <Override PartName="/xl/charts/style413.xml" ContentType="application/vnd.ms-office.chartstyle+xml"/>
  <Override PartName="/xl/charts/colors413.xml" ContentType="application/vnd.ms-office.chartcolorstyle+xml"/>
  <Override PartName="/xl/theme/themeOverride413.xml" ContentType="application/vnd.openxmlformats-officedocument.themeOverride+xml"/>
  <Override PartName="/xl/charts/chart414.xml" ContentType="application/vnd.openxmlformats-officedocument.drawingml.chart+xml"/>
  <Override PartName="/xl/charts/style414.xml" ContentType="application/vnd.ms-office.chartstyle+xml"/>
  <Override PartName="/xl/charts/colors414.xml" ContentType="application/vnd.ms-office.chartcolorstyle+xml"/>
  <Override PartName="/xl/theme/themeOverride414.xml" ContentType="application/vnd.openxmlformats-officedocument.themeOverride+xml"/>
  <Override PartName="/xl/charts/chart415.xml" ContentType="application/vnd.openxmlformats-officedocument.drawingml.chart+xml"/>
  <Override PartName="/xl/charts/style415.xml" ContentType="application/vnd.ms-office.chartstyle+xml"/>
  <Override PartName="/xl/charts/colors415.xml" ContentType="application/vnd.ms-office.chartcolorstyle+xml"/>
  <Override PartName="/xl/theme/themeOverride415.xml" ContentType="application/vnd.openxmlformats-officedocument.themeOverride+xml"/>
  <Override PartName="/xl/charts/chart416.xml" ContentType="application/vnd.openxmlformats-officedocument.drawingml.chart+xml"/>
  <Override PartName="/xl/charts/style416.xml" ContentType="application/vnd.ms-office.chartstyle+xml"/>
  <Override PartName="/xl/charts/colors416.xml" ContentType="application/vnd.ms-office.chartcolorstyle+xml"/>
  <Override PartName="/xl/theme/themeOverride416.xml" ContentType="application/vnd.openxmlformats-officedocument.themeOverride+xml"/>
  <Override PartName="/xl/charts/chart417.xml" ContentType="application/vnd.openxmlformats-officedocument.drawingml.chart+xml"/>
  <Override PartName="/xl/charts/style417.xml" ContentType="application/vnd.ms-office.chartstyle+xml"/>
  <Override PartName="/xl/charts/colors417.xml" ContentType="application/vnd.ms-office.chartcolorstyle+xml"/>
  <Override PartName="/xl/theme/themeOverride417.xml" ContentType="application/vnd.openxmlformats-officedocument.themeOverride+xml"/>
  <Override PartName="/xl/charts/chart418.xml" ContentType="application/vnd.openxmlformats-officedocument.drawingml.chart+xml"/>
  <Override PartName="/xl/charts/style418.xml" ContentType="application/vnd.ms-office.chartstyle+xml"/>
  <Override PartName="/xl/charts/colors418.xml" ContentType="application/vnd.ms-office.chartcolorstyle+xml"/>
  <Override PartName="/xl/theme/themeOverride418.xml" ContentType="application/vnd.openxmlformats-officedocument.themeOverride+xml"/>
  <Override PartName="/xl/charts/chart419.xml" ContentType="application/vnd.openxmlformats-officedocument.drawingml.chart+xml"/>
  <Override PartName="/xl/charts/style419.xml" ContentType="application/vnd.ms-office.chartstyle+xml"/>
  <Override PartName="/xl/charts/colors419.xml" ContentType="application/vnd.ms-office.chartcolorstyle+xml"/>
  <Override PartName="/xl/theme/themeOverride419.xml" ContentType="application/vnd.openxmlformats-officedocument.themeOverride+xml"/>
  <Override PartName="/xl/charts/chart420.xml" ContentType="application/vnd.openxmlformats-officedocument.drawingml.chart+xml"/>
  <Override PartName="/xl/charts/style420.xml" ContentType="application/vnd.ms-office.chartstyle+xml"/>
  <Override PartName="/xl/charts/colors420.xml" ContentType="application/vnd.ms-office.chartcolorstyle+xml"/>
  <Override PartName="/xl/theme/themeOverride420.xml" ContentType="application/vnd.openxmlformats-officedocument.themeOverride+xml"/>
  <Override PartName="/xl/charts/chart421.xml" ContentType="application/vnd.openxmlformats-officedocument.drawingml.chart+xml"/>
  <Override PartName="/xl/charts/style421.xml" ContentType="application/vnd.ms-office.chartstyle+xml"/>
  <Override PartName="/xl/charts/colors421.xml" ContentType="application/vnd.ms-office.chartcolorstyle+xml"/>
  <Override PartName="/xl/theme/themeOverride421.xml" ContentType="application/vnd.openxmlformats-officedocument.themeOverride+xml"/>
  <Override PartName="/xl/charts/chart422.xml" ContentType="application/vnd.openxmlformats-officedocument.drawingml.chart+xml"/>
  <Override PartName="/xl/charts/style422.xml" ContentType="application/vnd.ms-office.chartstyle+xml"/>
  <Override PartName="/xl/charts/colors422.xml" ContentType="application/vnd.ms-office.chartcolorstyle+xml"/>
  <Override PartName="/xl/theme/themeOverride422.xml" ContentType="application/vnd.openxmlformats-officedocument.themeOverride+xml"/>
  <Override PartName="/xl/charts/chart423.xml" ContentType="application/vnd.openxmlformats-officedocument.drawingml.chart+xml"/>
  <Override PartName="/xl/charts/style423.xml" ContentType="application/vnd.ms-office.chartstyle+xml"/>
  <Override PartName="/xl/charts/colors423.xml" ContentType="application/vnd.ms-office.chartcolorstyle+xml"/>
  <Override PartName="/xl/theme/themeOverride423.xml" ContentType="application/vnd.openxmlformats-officedocument.themeOverride+xml"/>
  <Override PartName="/xl/charts/chart424.xml" ContentType="application/vnd.openxmlformats-officedocument.drawingml.chart+xml"/>
  <Override PartName="/xl/charts/style424.xml" ContentType="application/vnd.ms-office.chartstyle+xml"/>
  <Override PartName="/xl/charts/colors424.xml" ContentType="application/vnd.ms-office.chartcolorstyle+xml"/>
  <Override PartName="/xl/theme/themeOverride424.xml" ContentType="application/vnd.openxmlformats-officedocument.themeOverride+xml"/>
  <Override PartName="/xl/charts/chart425.xml" ContentType="application/vnd.openxmlformats-officedocument.drawingml.chart+xml"/>
  <Override PartName="/xl/charts/style425.xml" ContentType="application/vnd.ms-office.chartstyle+xml"/>
  <Override PartName="/xl/charts/colors425.xml" ContentType="application/vnd.ms-office.chartcolorstyle+xml"/>
  <Override PartName="/xl/theme/themeOverride425.xml" ContentType="application/vnd.openxmlformats-officedocument.themeOverride+xml"/>
  <Override PartName="/xl/charts/chart426.xml" ContentType="application/vnd.openxmlformats-officedocument.drawingml.chart+xml"/>
  <Override PartName="/xl/charts/style426.xml" ContentType="application/vnd.ms-office.chartstyle+xml"/>
  <Override PartName="/xl/charts/colors426.xml" ContentType="application/vnd.ms-office.chartcolorstyle+xml"/>
  <Override PartName="/xl/theme/themeOverride426.xml" ContentType="application/vnd.openxmlformats-officedocument.themeOverride+xml"/>
  <Override PartName="/xl/charts/chart427.xml" ContentType="application/vnd.openxmlformats-officedocument.drawingml.chart+xml"/>
  <Override PartName="/xl/charts/style427.xml" ContentType="application/vnd.ms-office.chartstyle+xml"/>
  <Override PartName="/xl/charts/colors427.xml" ContentType="application/vnd.ms-office.chartcolorstyle+xml"/>
  <Override PartName="/xl/theme/themeOverride427.xml" ContentType="application/vnd.openxmlformats-officedocument.themeOverride+xml"/>
  <Override PartName="/xl/charts/chart428.xml" ContentType="application/vnd.openxmlformats-officedocument.drawingml.chart+xml"/>
  <Override PartName="/xl/charts/style428.xml" ContentType="application/vnd.ms-office.chartstyle+xml"/>
  <Override PartName="/xl/charts/colors428.xml" ContentType="application/vnd.ms-office.chartcolorstyle+xml"/>
  <Override PartName="/xl/theme/themeOverride428.xml" ContentType="application/vnd.openxmlformats-officedocument.themeOverride+xml"/>
  <Override PartName="/xl/charts/chart429.xml" ContentType="application/vnd.openxmlformats-officedocument.drawingml.chart+xml"/>
  <Override PartName="/xl/charts/style429.xml" ContentType="application/vnd.ms-office.chartstyle+xml"/>
  <Override PartName="/xl/charts/colors429.xml" ContentType="application/vnd.ms-office.chartcolorstyle+xml"/>
  <Override PartName="/xl/theme/themeOverride429.xml" ContentType="application/vnd.openxmlformats-officedocument.themeOverride+xml"/>
  <Override PartName="/xl/charts/chart430.xml" ContentType="application/vnd.openxmlformats-officedocument.drawingml.chart+xml"/>
  <Override PartName="/xl/charts/style430.xml" ContentType="application/vnd.ms-office.chartstyle+xml"/>
  <Override PartName="/xl/charts/colors430.xml" ContentType="application/vnd.ms-office.chartcolorstyle+xml"/>
  <Override PartName="/xl/theme/themeOverride430.xml" ContentType="application/vnd.openxmlformats-officedocument.themeOverride+xml"/>
  <Override PartName="/xl/charts/chart431.xml" ContentType="application/vnd.openxmlformats-officedocument.drawingml.chart+xml"/>
  <Override PartName="/xl/charts/style431.xml" ContentType="application/vnd.ms-office.chartstyle+xml"/>
  <Override PartName="/xl/charts/colors431.xml" ContentType="application/vnd.ms-office.chartcolorstyle+xml"/>
  <Override PartName="/xl/theme/themeOverride431.xml" ContentType="application/vnd.openxmlformats-officedocument.themeOverride+xml"/>
  <Override PartName="/xl/charts/chart432.xml" ContentType="application/vnd.openxmlformats-officedocument.drawingml.chart+xml"/>
  <Override PartName="/xl/charts/style432.xml" ContentType="application/vnd.ms-office.chartstyle+xml"/>
  <Override PartName="/xl/charts/colors432.xml" ContentType="application/vnd.ms-office.chartcolorstyle+xml"/>
  <Override PartName="/xl/theme/themeOverride432.xml" ContentType="application/vnd.openxmlformats-officedocument.themeOverride+xml"/>
  <Override PartName="/xl/drawings/drawing17.xml" ContentType="application/vnd.openxmlformats-officedocument.drawing+xml"/>
  <Override PartName="/xl/charts/chart433.xml" ContentType="application/vnd.openxmlformats-officedocument.drawingml.chart+xml"/>
  <Override PartName="/xl/charts/style433.xml" ContentType="application/vnd.ms-office.chartstyle+xml"/>
  <Override PartName="/xl/charts/colors433.xml" ContentType="application/vnd.ms-office.chartcolorstyle+xml"/>
  <Override PartName="/xl/theme/themeOverride433.xml" ContentType="application/vnd.openxmlformats-officedocument.themeOverride+xml"/>
  <Override PartName="/xl/charts/chart434.xml" ContentType="application/vnd.openxmlformats-officedocument.drawingml.chart+xml"/>
  <Override PartName="/xl/charts/style434.xml" ContentType="application/vnd.ms-office.chartstyle+xml"/>
  <Override PartName="/xl/charts/colors434.xml" ContentType="application/vnd.ms-office.chartcolorstyle+xml"/>
  <Override PartName="/xl/theme/themeOverride434.xml" ContentType="application/vnd.openxmlformats-officedocument.themeOverride+xml"/>
  <Override PartName="/xl/charts/chart435.xml" ContentType="application/vnd.openxmlformats-officedocument.drawingml.chart+xml"/>
  <Override PartName="/xl/charts/style435.xml" ContentType="application/vnd.ms-office.chartstyle+xml"/>
  <Override PartName="/xl/charts/colors435.xml" ContentType="application/vnd.ms-office.chartcolorstyle+xml"/>
  <Override PartName="/xl/theme/themeOverride435.xml" ContentType="application/vnd.openxmlformats-officedocument.themeOverride+xml"/>
  <Override PartName="/xl/charts/chart436.xml" ContentType="application/vnd.openxmlformats-officedocument.drawingml.chart+xml"/>
  <Override PartName="/xl/charts/style436.xml" ContentType="application/vnd.ms-office.chartstyle+xml"/>
  <Override PartName="/xl/charts/colors436.xml" ContentType="application/vnd.ms-office.chartcolorstyle+xml"/>
  <Override PartName="/xl/theme/themeOverride436.xml" ContentType="application/vnd.openxmlformats-officedocument.themeOverride+xml"/>
  <Override PartName="/xl/charts/chart437.xml" ContentType="application/vnd.openxmlformats-officedocument.drawingml.chart+xml"/>
  <Override PartName="/xl/charts/style437.xml" ContentType="application/vnd.ms-office.chartstyle+xml"/>
  <Override PartName="/xl/charts/colors437.xml" ContentType="application/vnd.ms-office.chartcolorstyle+xml"/>
  <Override PartName="/xl/theme/themeOverride437.xml" ContentType="application/vnd.openxmlformats-officedocument.themeOverride+xml"/>
  <Override PartName="/xl/charts/chart438.xml" ContentType="application/vnd.openxmlformats-officedocument.drawingml.chart+xml"/>
  <Override PartName="/xl/charts/style438.xml" ContentType="application/vnd.ms-office.chartstyle+xml"/>
  <Override PartName="/xl/charts/colors438.xml" ContentType="application/vnd.ms-office.chartcolorstyle+xml"/>
  <Override PartName="/xl/theme/themeOverride438.xml" ContentType="application/vnd.openxmlformats-officedocument.themeOverride+xml"/>
  <Override PartName="/xl/charts/chart439.xml" ContentType="application/vnd.openxmlformats-officedocument.drawingml.chart+xml"/>
  <Override PartName="/xl/charts/style439.xml" ContentType="application/vnd.ms-office.chartstyle+xml"/>
  <Override PartName="/xl/charts/colors439.xml" ContentType="application/vnd.ms-office.chartcolorstyle+xml"/>
  <Override PartName="/xl/theme/themeOverride439.xml" ContentType="application/vnd.openxmlformats-officedocument.themeOverride+xml"/>
  <Override PartName="/xl/charts/chart440.xml" ContentType="application/vnd.openxmlformats-officedocument.drawingml.chart+xml"/>
  <Override PartName="/xl/charts/style440.xml" ContentType="application/vnd.ms-office.chartstyle+xml"/>
  <Override PartName="/xl/charts/colors440.xml" ContentType="application/vnd.ms-office.chartcolorstyle+xml"/>
  <Override PartName="/xl/theme/themeOverride440.xml" ContentType="application/vnd.openxmlformats-officedocument.themeOverride+xml"/>
  <Override PartName="/xl/charts/chart441.xml" ContentType="application/vnd.openxmlformats-officedocument.drawingml.chart+xml"/>
  <Override PartName="/xl/charts/style441.xml" ContentType="application/vnd.ms-office.chartstyle+xml"/>
  <Override PartName="/xl/charts/colors441.xml" ContentType="application/vnd.ms-office.chartcolorstyle+xml"/>
  <Override PartName="/xl/theme/themeOverride441.xml" ContentType="application/vnd.openxmlformats-officedocument.themeOverride+xml"/>
  <Override PartName="/xl/charts/chart442.xml" ContentType="application/vnd.openxmlformats-officedocument.drawingml.chart+xml"/>
  <Override PartName="/xl/charts/style442.xml" ContentType="application/vnd.ms-office.chartstyle+xml"/>
  <Override PartName="/xl/charts/colors442.xml" ContentType="application/vnd.ms-office.chartcolorstyle+xml"/>
  <Override PartName="/xl/theme/themeOverride442.xml" ContentType="application/vnd.openxmlformats-officedocument.themeOverride+xml"/>
  <Override PartName="/xl/charts/chart443.xml" ContentType="application/vnd.openxmlformats-officedocument.drawingml.chart+xml"/>
  <Override PartName="/xl/charts/style443.xml" ContentType="application/vnd.ms-office.chartstyle+xml"/>
  <Override PartName="/xl/charts/colors443.xml" ContentType="application/vnd.ms-office.chartcolorstyle+xml"/>
  <Override PartName="/xl/theme/themeOverride443.xml" ContentType="application/vnd.openxmlformats-officedocument.themeOverride+xml"/>
  <Override PartName="/xl/charts/chart444.xml" ContentType="application/vnd.openxmlformats-officedocument.drawingml.chart+xml"/>
  <Override PartName="/xl/charts/style444.xml" ContentType="application/vnd.ms-office.chartstyle+xml"/>
  <Override PartName="/xl/charts/colors444.xml" ContentType="application/vnd.ms-office.chartcolorstyle+xml"/>
  <Override PartName="/xl/theme/themeOverride444.xml" ContentType="application/vnd.openxmlformats-officedocument.themeOverride+xml"/>
  <Override PartName="/xl/charts/chart445.xml" ContentType="application/vnd.openxmlformats-officedocument.drawingml.chart+xml"/>
  <Override PartName="/xl/charts/style445.xml" ContentType="application/vnd.ms-office.chartstyle+xml"/>
  <Override PartName="/xl/charts/colors445.xml" ContentType="application/vnd.ms-office.chartcolorstyle+xml"/>
  <Override PartName="/xl/theme/themeOverride445.xml" ContentType="application/vnd.openxmlformats-officedocument.themeOverride+xml"/>
  <Override PartName="/xl/charts/chart446.xml" ContentType="application/vnd.openxmlformats-officedocument.drawingml.chart+xml"/>
  <Override PartName="/xl/charts/style446.xml" ContentType="application/vnd.ms-office.chartstyle+xml"/>
  <Override PartName="/xl/charts/colors446.xml" ContentType="application/vnd.ms-office.chartcolorstyle+xml"/>
  <Override PartName="/xl/theme/themeOverride446.xml" ContentType="application/vnd.openxmlformats-officedocument.themeOverride+xml"/>
  <Override PartName="/xl/charts/chart447.xml" ContentType="application/vnd.openxmlformats-officedocument.drawingml.chart+xml"/>
  <Override PartName="/xl/charts/style447.xml" ContentType="application/vnd.ms-office.chartstyle+xml"/>
  <Override PartName="/xl/charts/colors447.xml" ContentType="application/vnd.ms-office.chartcolorstyle+xml"/>
  <Override PartName="/xl/theme/themeOverride447.xml" ContentType="application/vnd.openxmlformats-officedocument.themeOverride+xml"/>
  <Override PartName="/xl/charts/chart448.xml" ContentType="application/vnd.openxmlformats-officedocument.drawingml.chart+xml"/>
  <Override PartName="/xl/charts/style448.xml" ContentType="application/vnd.ms-office.chartstyle+xml"/>
  <Override PartName="/xl/charts/colors448.xml" ContentType="application/vnd.ms-office.chartcolorstyle+xml"/>
  <Override PartName="/xl/theme/themeOverride448.xml" ContentType="application/vnd.openxmlformats-officedocument.themeOverride+xml"/>
  <Override PartName="/xl/charts/chart449.xml" ContentType="application/vnd.openxmlformats-officedocument.drawingml.chart+xml"/>
  <Override PartName="/xl/charts/style449.xml" ContentType="application/vnd.ms-office.chartstyle+xml"/>
  <Override PartName="/xl/charts/colors449.xml" ContentType="application/vnd.ms-office.chartcolorstyle+xml"/>
  <Override PartName="/xl/theme/themeOverride449.xml" ContentType="application/vnd.openxmlformats-officedocument.themeOverride+xml"/>
  <Override PartName="/xl/charts/chart450.xml" ContentType="application/vnd.openxmlformats-officedocument.drawingml.chart+xml"/>
  <Override PartName="/xl/charts/style450.xml" ContentType="application/vnd.ms-office.chartstyle+xml"/>
  <Override PartName="/xl/charts/colors450.xml" ContentType="application/vnd.ms-office.chartcolorstyle+xml"/>
  <Override PartName="/xl/theme/themeOverride450.xml" ContentType="application/vnd.openxmlformats-officedocument.themeOverride+xml"/>
  <Override PartName="/xl/charts/chart451.xml" ContentType="application/vnd.openxmlformats-officedocument.drawingml.chart+xml"/>
  <Override PartName="/xl/charts/style451.xml" ContentType="application/vnd.ms-office.chartstyle+xml"/>
  <Override PartName="/xl/charts/colors451.xml" ContentType="application/vnd.ms-office.chartcolorstyle+xml"/>
  <Override PartName="/xl/theme/themeOverride451.xml" ContentType="application/vnd.openxmlformats-officedocument.themeOverride+xml"/>
  <Override PartName="/xl/charts/chart452.xml" ContentType="application/vnd.openxmlformats-officedocument.drawingml.chart+xml"/>
  <Override PartName="/xl/charts/style452.xml" ContentType="application/vnd.ms-office.chartstyle+xml"/>
  <Override PartName="/xl/charts/colors452.xml" ContentType="application/vnd.ms-office.chartcolorstyle+xml"/>
  <Override PartName="/xl/theme/themeOverride452.xml" ContentType="application/vnd.openxmlformats-officedocument.themeOverride+xml"/>
  <Override PartName="/xl/charts/chart453.xml" ContentType="application/vnd.openxmlformats-officedocument.drawingml.chart+xml"/>
  <Override PartName="/xl/charts/style453.xml" ContentType="application/vnd.ms-office.chartstyle+xml"/>
  <Override PartName="/xl/charts/colors453.xml" ContentType="application/vnd.ms-office.chartcolorstyle+xml"/>
  <Override PartName="/xl/theme/themeOverride453.xml" ContentType="application/vnd.openxmlformats-officedocument.themeOverride+xml"/>
  <Override PartName="/xl/charts/chart454.xml" ContentType="application/vnd.openxmlformats-officedocument.drawingml.chart+xml"/>
  <Override PartName="/xl/charts/style454.xml" ContentType="application/vnd.ms-office.chartstyle+xml"/>
  <Override PartName="/xl/charts/colors454.xml" ContentType="application/vnd.ms-office.chartcolorstyle+xml"/>
  <Override PartName="/xl/theme/themeOverride454.xml" ContentType="application/vnd.openxmlformats-officedocument.themeOverride+xml"/>
  <Override PartName="/xl/charts/chart455.xml" ContentType="application/vnd.openxmlformats-officedocument.drawingml.chart+xml"/>
  <Override PartName="/xl/charts/style455.xml" ContentType="application/vnd.ms-office.chartstyle+xml"/>
  <Override PartName="/xl/charts/colors455.xml" ContentType="application/vnd.ms-office.chartcolorstyle+xml"/>
  <Override PartName="/xl/theme/themeOverride455.xml" ContentType="application/vnd.openxmlformats-officedocument.themeOverride+xml"/>
  <Override PartName="/xl/charts/chart456.xml" ContentType="application/vnd.openxmlformats-officedocument.drawingml.chart+xml"/>
  <Override PartName="/xl/charts/style456.xml" ContentType="application/vnd.ms-office.chartstyle+xml"/>
  <Override PartName="/xl/charts/colors456.xml" ContentType="application/vnd.ms-office.chartcolorstyle+xml"/>
  <Override PartName="/xl/theme/themeOverride456.xml" ContentType="application/vnd.openxmlformats-officedocument.themeOverride+xml"/>
  <Override PartName="/xl/charts/chart457.xml" ContentType="application/vnd.openxmlformats-officedocument.drawingml.chart+xml"/>
  <Override PartName="/xl/charts/style457.xml" ContentType="application/vnd.ms-office.chartstyle+xml"/>
  <Override PartName="/xl/charts/colors457.xml" ContentType="application/vnd.ms-office.chartcolorstyle+xml"/>
  <Override PartName="/xl/theme/themeOverride457.xml" ContentType="application/vnd.openxmlformats-officedocument.themeOverride+xml"/>
  <Override PartName="/xl/charts/chart458.xml" ContentType="application/vnd.openxmlformats-officedocument.drawingml.chart+xml"/>
  <Override PartName="/xl/charts/style458.xml" ContentType="application/vnd.ms-office.chartstyle+xml"/>
  <Override PartName="/xl/charts/colors458.xml" ContentType="application/vnd.ms-office.chartcolorstyle+xml"/>
  <Override PartName="/xl/theme/themeOverride458.xml" ContentType="application/vnd.openxmlformats-officedocument.themeOverride+xml"/>
  <Override PartName="/xl/charts/chart459.xml" ContentType="application/vnd.openxmlformats-officedocument.drawingml.chart+xml"/>
  <Override PartName="/xl/charts/style459.xml" ContentType="application/vnd.ms-office.chartstyle+xml"/>
  <Override PartName="/xl/charts/colors459.xml" ContentType="application/vnd.ms-office.chartcolorstyle+xml"/>
  <Override PartName="/xl/theme/themeOverride459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rry\Downloads\"/>
    </mc:Choice>
  </mc:AlternateContent>
  <xr:revisionPtr revIDLastSave="0" documentId="13_ncr:1_{B1E5E3FE-E4F5-4B8D-870F-61607DFA2D75}" xr6:coauthVersionLast="47" xr6:coauthVersionMax="47" xr10:uidLastSave="{00000000-0000-0000-0000-000000000000}"/>
  <bookViews>
    <workbookView xWindow="768" yWindow="480" windowWidth="22080" windowHeight="11124" tabRatio="907" xr2:uid="{00000000-000D-0000-FFFF-FFFF00000000}"/>
  </bookViews>
  <sheets>
    <sheet name="ALL_AUX" sheetId="51" r:id="rId1"/>
    <sheet name="013 NE-NR" sheetId="55" r:id="rId2"/>
    <sheet name="014 NE-SR" sheetId="56" r:id="rId3"/>
    <sheet name="053 E-NR" sheetId="57" r:id="rId4"/>
    <sheet name="054 E-SR" sheetId="58" r:id="rId5"/>
    <sheet name="070 SE" sheetId="59" r:id="rId6"/>
    <sheet name="081 H-CR" sheetId="60" r:id="rId7"/>
    <sheet name="082 H-ER" sheetId="61" r:id="rId8"/>
    <sheet name="085 H-WR" sheetId="62" r:id="rId9"/>
    <sheet name="091 GL-CR" sheetId="63" r:id="rId10"/>
    <sheet name="092 GL-ER" sheetId="64" r:id="rId11"/>
    <sheet name="095 GL-WR" sheetId="65" r:id="rId12"/>
    <sheet name="113 SW-NR" sheetId="66" r:id="rId13"/>
    <sheet name="114 SW-SR" sheetId="67" r:id="rId14"/>
    <sheet name="130 NW" sheetId="68" r:id="rId15"/>
    <sheet name="140 O" sheetId="69" r:id="rId16"/>
    <sheet name="170 A" sheetId="70" r:id="rId17"/>
    <sheet name="Data_Boat" sheetId="18" state="hidden" r:id="rId18"/>
    <sheet name="Data_Visits" sheetId="14" state="hidden" r:id="rId19"/>
    <sheet name="Data_VSC_Boat" sheetId="2" state="hidden" r:id="rId20"/>
    <sheet name="Data_VSC_Paddlecraft" sheetId="49" state="hidden" r:id="rId21"/>
    <sheet name="Data_PE" sheetId="12" state="hidden" r:id="rId22"/>
    <sheet name="Data_MT" sheetId="15" state="hidden" r:id="rId23"/>
    <sheet name="Data_Misc" sheetId="47" state="hidden" r:id="rId24"/>
    <sheet name="Data_Facilities" sheetId="71" state="hidden" r:id="rId25"/>
    <sheet name="Data_Newbs" sheetId="17" state="hidden" r:id="rId26"/>
    <sheet name="Data_Membership" sheetId="29" state="hidden" r:id="rId27"/>
    <sheet name="Date_Control" sheetId="21" state="hidden" r:id="rId28"/>
  </sheets>
  <definedNames>
    <definedName name="D11NR_D">#REF!</definedName>
    <definedName name="D11NR_F">#REF!</definedName>
    <definedName name="D11SR_D">#REF!</definedName>
    <definedName name="D11SR_F">#REF!</definedName>
    <definedName name="D13_D">#REF!</definedName>
    <definedName name="D13_F">#REF!</definedName>
    <definedName name="D14_D">#REF!</definedName>
    <definedName name="D14_F">#REF!</definedName>
    <definedName name="D17_D">#REF!</definedName>
    <definedName name="D1NR_D">#REF!</definedName>
    <definedName name="D1NR_F">#REF!</definedName>
    <definedName name="D1SR_D">#REF!</definedName>
    <definedName name="D1SR_F">#REF!</definedName>
    <definedName name="D5NR_D">#REF!</definedName>
    <definedName name="D5NR_F">#REF!</definedName>
    <definedName name="D5SR_D">#REF!</definedName>
    <definedName name="D5SR_F">#REF!</definedName>
    <definedName name="D7_D">#REF!</definedName>
    <definedName name="D7_F">#REF!</definedName>
    <definedName name="D8CR_D">#REF!</definedName>
    <definedName name="D8CR_F">#REF!</definedName>
    <definedName name="D8ER_D">#REF!</definedName>
    <definedName name="D8ER_F">#REF!</definedName>
    <definedName name="D8WR_D">#REF!</definedName>
    <definedName name="D8WR_F">#REF!</definedName>
    <definedName name="D9CR_D">#REF!</definedName>
    <definedName name="D9CR_F">#REF!</definedName>
    <definedName name="D9ER_D">#REF!</definedName>
    <definedName name="D9ER_F">#REF!</definedName>
    <definedName name="D9WR_D">#REF!</definedName>
    <definedName name="D9WR_F">#REF!</definedName>
    <definedName name="Districts">#REF!</definedName>
    <definedName name="Divisions">#REF!</definedName>
    <definedName name="Flotillas">#REF!</definedName>
    <definedName name="OtherDist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60" l="1"/>
  <c r="C3" i="60"/>
  <c r="T6" i="18"/>
  <c r="T2" i="18"/>
  <c r="T2" i="47"/>
  <c r="T18" i="17"/>
  <c r="T278" i="47" s="1"/>
  <c r="T17" i="17"/>
  <c r="T277" i="47" s="1"/>
  <c r="T16" i="17"/>
  <c r="T276" i="47" s="1"/>
  <c r="T15" i="17"/>
  <c r="T275" i="47" s="1"/>
  <c r="T14" i="17"/>
  <c r="T274" i="47" s="1"/>
  <c r="T13" i="17"/>
  <c r="T273" i="47" s="1"/>
  <c r="T12" i="17"/>
  <c r="T272" i="47" s="1"/>
  <c r="T11" i="17"/>
  <c r="T271" i="47" s="1"/>
  <c r="T10" i="17"/>
  <c r="T270" i="47" s="1"/>
  <c r="T9" i="17"/>
  <c r="T269" i="47" s="1"/>
  <c r="T8" i="17"/>
  <c r="T268" i="47" s="1"/>
  <c r="T7" i="17"/>
  <c r="T267" i="47" s="1"/>
  <c r="T6" i="17"/>
  <c r="T266" i="47" s="1"/>
  <c r="T5" i="17"/>
  <c r="T265" i="47" s="1"/>
  <c r="T4" i="17"/>
  <c r="T264" i="47" s="1"/>
  <c r="T3" i="17"/>
  <c r="T263" i="47" s="1"/>
  <c r="T2" i="17"/>
  <c r="T262" i="47" s="1"/>
  <c r="C16" i="67"/>
  <c r="C13" i="58"/>
  <c r="C15" i="51"/>
  <c r="C11" i="21"/>
  <c r="C10" i="21"/>
  <c r="C9" i="21"/>
  <c r="C8" i="21"/>
  <c r="C7" i="21"/>
  <c r="C13" i="70"/>
  <c r="C6" i="70"/>
  <c r="C13" i="69"/>
  <c r="C6" i="69"/>
  <c r="C13" i="68"/>
  <c r="C6" i="68"/>
  <c r="C13" i="67"/>
  <c r="C6" i="67"/>
  <c r="C13" i="66"/>
  <c r="C6" i="66"/>
  <c r="C13" i="65"/>
  <c r="C6" i="65"/>
  <c r="C13" i="64"/>
  <c r="C6" i="64"/>
  <c r="C13" i="63"/>
  <c r="C6" i="63"/>
  <c r="C13" i="62"/>
  <c r="C6" i="62"/>
  <c r="C13" i="61"/>
  <c r="C6" i="61"/>
  <c r="C13" i="60"/>
  <c r="C6" i="60"/>
  <c r="C13" i="59"/>
  <c r="C6" i="59"/>
  <c r="C16" i="58"/>
  <c r="C6" i="58"/>
  <c r="C13" i="57"/>
  <c r="C6" i="57"/>
  <c r="C13" i="56"/>
  <c r="C6" i="56"/>
  <c r="C13" i="55"/>
  <c r="C6" i="55"/>
  <c r="C95" i="55"/>
  <c r="C12" i="51"/>
  <c r="C6" i="51"/>
  <c r="C3" i="70"/>
  <c r="C19" i="70"/>
  <c r="C16" i="70"/>
  <c r="C3" i="69"/>
  <c r="C19" i="69"/>
  <c r="C16" i="69"/>
  <c r="C3" i="68"/>
  <c r="C19" i="68"/>
  <c r="C16" i="68"/>
  <c r="C3" i="67"/>
  <c r="C19" i="67"/>
  <c r="C3" i="66"/>
  <c r="C19" i="66"/>
  <c r="C16" i="66"/>
  <c r="C3" i="64"/>
  <c r="C19" i="64"/>
  <c r="C16" i="64"/>
  <c r="C3" i="65"/>
  <c r="C19" i="65"/>
  <c r="C16" i="65"/>
  <c r="C3" i="63"/>
  <c r="C19" i="63"/>
  <c r="C16" i="63"/>
  <c r="C3" i="61"/>
  <c r="C19" i="61"/>
  <c r="C16" i="61"/>
  <c r="C3" i="62"/>
  <c r="C19" i="62"/>
  <c r="C16" i="62"/>
  <c r="C19" i="60"/>
  <c r="C16" i="60"/>
  <c r="C19" i="56"/>
  <c r="C16" i="56"/>
  <c r="C118" i="56"/>
  <c r="C95" i="56"/>
  <c r="C72" i="56"/>
  <c r="C49" i="56"/>
  <c r="C26" i="56"/>
  <c r="C16" i="55"/>
  <c r="C19" i="59" l="1"/>
  <c r="C19" i="58"/>
  <c r="C19" i="57"/>
  <c r="C19" i="55"/>
  <c r="C18" i="51"/>
  <c r="C118" i="70" l="1"/>
  <c r="C118" i="69"/>
  <c r="C118" i="68"/>
  <c r="C118" i="67"/>
  <c r="C120" i="66"/>
  <c r="C118" i="65"/>
  <c r="C118" i="64"/>
  <c r="C118" i="63"/>
  <c r="C118" i="62"/>
  <c r="C122" i="61"/>
  <c r="C118" i="60"/>
  <c r="C118" i="59"/>
  <c r="C118" i="58"/>
  <c r="C120" i="57"/>
  <c r="C118" i="55"/>
  <c r="C95" i="70" l="1"/>
  <c r="C72" i="70"/>
  <c r="C49" i="70"/>
  <c r="C26" i="70"/>
  <c r="C95" i="69"/>
  <c r="C72" i="69"/>
  <c r="C49" i="69"/>
  <c r="C26" i="69"/>
  <c r="C95" i="68"/>
  <c r="C72" i="68"/>
  <c r="C49" i="68"/>
  <c r="C26" i="68"/>
  <c r="C95" i="67"/>
  <c r="C72" i="67"/>
  <c r="C49" i="67"/>
  <c r="C26" i="67"/>
  <c r="C95" i="66"/>
  <c r="C72" i="66"/>
  <c r="C49" i="66"/>
  <c r="C26" i="66"/>
  <c r="C95" i="65"/>
  <c r="C72" i="65"/>
  <c r="C49" i="65"/>
  <c r="C26" i="65"/>
  <c r="C95" i="64"/>
  <c r="C72" i="64"/>
  <c r="C49" i="64"/>
  <c r="C26" i="64"/>
  <c r="C95" i="63" l="1"/>
  <c r="C72" i="63"/>
  <c r="C49" i="63"/>
  <c r="C26" i="63"/>
  <c r="C95" i="62" l="1"/>
  <c r="C72" i="62"/>
  <c r="C49" i="62"/>
  <c r="C26" i="62"/>
  <c r="C97" i="61"/>
  <c r="C72" i="61"/>
  <c r="C49" i="61"/>
  <c r="C26" i="61"/>
  <c r="C95" i="60"/>
  <c r="C72" i="60"/>
  <c r="C49" i="60"/>
  <c r="T18" i="12"/>
  <c r="T17" i="12"/>
  <c r="T16" i="12"/>
  <c r="T15" i="12"/>
  <c r="T14" i="12"/>
  <c r="T13" i="12"/>
  <c r="T12" i="12"/>
  <c r="T11" i="12"/>
  <c r="T10" i="12"/>
  <c r="T9" i="12"/>
  <c r="T8" i="12"/>
  <c r="T7" i="12"/>
  <c r="T6" i="12"/>
  <c r="T5" i="12"/>
  <c r="T4" i="12"/>
  <c r="T3" i="12"/>
  <c r="T2" i="12"/>
  <c r="T18" i="14"/>
  <c r="T17" i="14"/>
  <c r="T16" i="14"/>
  <c r="T15" i="14"/>
  <c r="T14" i="14"/>
  <c r="T13" i="14"/>
  <c r="T12" i="14"/>
  <c r="T11" i="14"/>
  <c r="T10" i="14"/>
  <c r="T9" i="14"/>
  <c r="T8" i="14"/>
  <c r="T7" i="14"/>
  <c r="T6" i="14"/>
  <c r="T5" i="14"/>
  <c r="T4" i="14"/>
  <c r="T3" i="14"/>
  <c r="T2" i="14"/>
  <c r="T18" i="49"/>
  <c r="T17" i="49"/>
  <c r="T16" i="49"/>
  <c r="T15" i="49"/>
  <c r="T14" i="49"/>
  <c r="T13" i="49"/>
  <c r="T12" i="49"/>
  <c r="T11" i="49"/>
  <c r="T10" i="49"/>
  <c r="T9" i="49"/>
  <c r="T8" i="49"/>
  <c r="T7" i="49"/>
  <c r="T6" i="49"/>
  <c r="T5" i="49"/>
  <c r="T4" i="49"/>
  <c r="T3" i="49"/>
  <c r="T2" i="49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T2" i="2"/>
  <c r="K18" i="29"/>
  <c r="K17" i="29"/>
  <c r="K16" i="29"/>
  <c r="K15" i="29"/>
  <c r="K14" i="29"/>
  <c r="K13" i="29"/>
  <c r="K12" i="29"/>
  <c r="K11" i="29"/>
  <c r="K10" i="29"/>
  <c r="K9" i="29"/>
  <c r="K8" i="29"/>
  <c r="K7" i="29"/>
  <c r="K6" i="29"/>
  <c r="K5" i="29"/>
  <c r="K4" i="29"/>
  <c r="K3" i="29"/>
  <c r="K2" i="29"/>
  <c r="T18" i="18"/>
  <c r="T17" i="18"/>
  <c r="T16" i="18"/>
  <c r="T15" i="18"/>
  <c r="T14" i="18"/>
  <c r="T13" i="18"/>
  <c r="T12" i="18"/>
  <c r="T11" i="18"/>
  <c r="T10" i="18"/>
  <c r="T9" i="18"/>
  <c r="T8" i="18"/>
  <c r="T7" i="18"/>
  <c r="T5" i="18"/>
  <c r="T4" i="18"/>
  <c r="T3" i="18"/>
  <c r="T18" i="15"/>
  <c r="T17" i="15"/>
  <c r="T16" i="15"/>
  <c r="T15" i="15"/>
  <c r="T14" i="15"/>
  <c r="T13" i="15"/>
  <c r="T12" i="15"/>
  <c r="T11" i="15"/>
  <c r="T10" i="15"/>
  <c r="T9" i="15"/>
  <c r="T8" i="15"/>
  <c r="T7" i="15"/>
  <c r="T6" i="15"/>
  <c r="T5" i="15"/>
  <c r="T4" i="15"/>
  <c r="T3" i="15"/>
  <c r="T2" i="15"/>
  <c r="T258" i="47"/>
  <c r="T257" i="47"/>
  <c r="T256" i="47"/>
  <c r="T255" i="47"/>
  <c r="T254" i="47"/>
  <c r="T253" i="47"/>
  <c r="T252" i="47"/>
  <c r="T251" i="47"/>
  <c r="T250" i="47"/>
  <c r="T249" i="47"/>
  <c r="T248" i="47"/>
  <c r="T247" i="47"/>
  <c r="T246" i="47"/>
  <c r="T245" i="47"/>
  <c r="T244" i="47"/>
  <c r="T243" i="47"/>
  <c r="T242" i="47"/>
  <c r="T238" i="47"/>
  <c r="T237" i="47"/>
  <c r="T236" i="47"/>
  <c r="T235" i="47"/>
  <c r="T234" i="47"/>
  <c r="T233" i="47"/>
  <c r="T232" i="47"/>
  <c r="T231" i="47"/>
  <c r="T230" i="47"/>
  <c r="T229" i="47"/>
  <c r="T228" i="47"/>
  <c r="T227" i="47"/>
  <c r="T226" i="47"/>
  <c r="T225" i="47"/>
  <c r="T224" i="47"/>
  <c r="T223" i="47"/>
  <c r="T222" i="47"/>
  <c r="T218" i="47"/>
  <c r="T217" i="47"/>
  <c r="T216" i="47"/>
  <c r="T215" i="47"/>
  <c r="T214" i="47"/>
  <c r="T213" i="47"/>
  <c r="T212" i="47"/>
  <c r="T211" i="47"/>
  <c r="T210" i="47"/>
  <c r="T209" i="47"/>
  <c r="T208" i="47"/>
  <c r="T207" i="47"/>
  <c r="T206" i="47"/>
  <c r="T205" i="47"/>
  <c r="T204" i="47"/>
  <c r="T203" i="47"/>
  <c r="T202" i="47"/>
  <c r="T198" i="47"/>
  <c r="T197" i="47"/>
  <c r="T196" i="47"/>
  <c r="T195" i="47"/>
  <c r="T194" i="47"/>
  <c r="T193" i="47"/>
  <c r="T192" i="47"/>
  <c r="T191" i="47"/>
  <c r="T190" i="47"/>
  <c r="T189" i="47"/>
  <c r="T188" i="47"/>
  <c r="T187" i="47"/>
  <c r="T186" i="47"/>
  <c r="T185" i="47"/>
  <c r="T184" i="47"/>
  <c r="T183" i="47"/>
  <c r="T182" i="47"/>
  <c r="T178" i="47"/>
  <c r="T177" i="47"/>
  <c r="T176" i="47"/>
  <c r="T175" i="47"/>
  <c r="T174" i="47"/>
  <c r="T173" i="47"/>
  <c r="T172" i="47"/>
  <c r="T171" i="47"/>
  <c r="T170" i="47"/>
  <c r="T169" i="47"/>
  <c r="T168" i="47"/>
  <c r="T167" i="47"/>
  <c r="T166" i="47"/>
  <c r="T165" i="47"/>
  <c r="T164" i="47"/>
  <c r="T163" i="47"/>
  <c r="T162" i="47"/>
  <c r="T158" i="47"/>
  <c r="T157" i="47"/>
  <c r="T156" i="47"/>
  <c r="T155" i="47"/>
  <c r="T154" i="47"/>
  <c r="T153" i="47"/>
  <c r="T152" i="47"/>
  <c r="T151" i="47"/>
  <c r="T150" i="47"/>
  <c r="T149" i="47"/>
  <c r="T148" i="47"/>
  <c r="T147" i="47"/>
  <c r="T146" i="47"/>
  <c r="T145" i="47"/>
  <c r="T144" i="47"/>
  <c r="T143" i="47"/>
  <c r="T142" i="47"/>
  <c r="T138" i="47"/>
  <c r="T137" i="47"/>
  <c r="T136" i="47"/>
  <c r="T135" i="47"/>
  <c r="T134" i="47"/>
  <c r="T133" i="47"/>
  <c r="T132" i="47"/>
  <c r="T131" i="47"/>
  <c r="T130" i="47"/>
  <c r="T129" i="47"/>
  <c r="T128" i="47"/>
  <c r="T127" i="47"/>
  <c r="T126" i="47"/>
  <c r="T125" i="47"/>
  <c r="T124" i="47"/>
  <c r="T123" i="47"/>
  <c r="T122" i="47"/>
  <c r="T118" i="47"/>
  <c r="T117" i="47"/>
  <c r="T116" i="47"/>
  <c r="T115" i="47"/>
  <c r="T114" i="47"/>
  <c r="T113" i="47"/>
  <c r="T112" i="47"/>
  <c r="T111" i="47"/>
  <c r="T110" i="47"/>
  <c r="T109" i="47"/>
  <c r="T108" i="47"/>
  <c r="T107" i="47"/>
  <c r="T106" i="47"/>
  <c r="T105" i="47"/>
  <c r="T104" i="47"/>
  <c r="T103" i="47"/>
  <c r="T102" i="47"/>
  <c r="T98" i="47"/>
  <c r="T97" i="47"/>
  <c r="T96" i="47"/>
  <c r="T95" i="47"/>
  <c r="T94" i="47"/>
  <c r="T93" i="47"/>
  <c r="T92" i="47"/>
  <c r="T91" i="47"/>
  <c r="T90" i="47"/>
  <c r="T89" i="47"/>
  <c r="T88" i="47"/>
  <c r="T87" i="47"/>
  <c r="T86" i="47"/>
  <c r="T85" i="47"/>
  <c r="T84" i="47"/>
  <c r="T83" i="47"/>
  <c r="T82" i="47"/>
  <c r="T78" i="47"/>
  <c r="T77" i="47"/>
  <c r="T76" i="47"/>
  <c r="T75" i="47"/>
  <c r="T74" i="47"/>
  <c r="T73" i="47"/>
  <c r="T72" i="47"/>
  <c r="T71" i="47"/>
  <c r="T70" i="47"/>
  <c r="T69" i="47"/>
  <c r="T68" i="47"/>
  <c r="T67" i="47"/>
  <c r="T66" i="47"/>
  <c r="T65" i="47"/>
  <c r="T64" i="47"/>
  <c r="T63" i="47"/>
  <c r="T62" i="47"/>
  <c r="T58" i="47"/>
  <c r="T57" i="47"/>
  <c r="T56" i="47"/>
  <c r="T55" i="47"/>
  <c r="T54" i="47"/>
  <c r="T53" i="47"/>
  <c r="T52" i="47"/>
  <c r="T51" i="47"/>
  <c r="T50" i="47"/>
  <c r="T49" i="47"/>
  <c r="T48" i="47"/>
  <c r="T47" i="47"/>
  <c r="T46" i="47"/>
  <c r="T45" i="47"/>
  <c r="T44" i="47"/>
  <c r="T43" i="47"/>
  <c r="T42" i="47"/>
  <c r="T38" i="47"/>
  <c r="T37" i="47"/>
  <c r="T36" i="47"/>
  <c r="T35" i="47"/>
  <c r="T34" i="47"/>
  <c r="T33" i="47"/>
  <c r="T32" i="47"/>
  <c r="T31" i="47"/>
  <c r="T30" i="47"/>
  <c r="T29" i="47"/>
  <c r="T28" i="47"/>
  <c r="T27" i="47"/>
  <c r="T26" i="47"/>
  <c r="T25" i="47"/>
  <c r="T24" i="47"/>
  <c r="T23" i="47"/>
  <c r="T22" i="47"/>
  <c r="T18" i="47"/>
  <c r="T17" i="47"/>
  <c r="T16" i="47"/>
  <c r="T15" i="47"/>
  <c r="T14" i="47"/>
  <c r="T13" i="47"/>
  <c r="T12" i="47"/>
  <c r="T11" i="47"/>
  <c r="T10" i="47"/>
  <c r="T9" i="47"/>
  <c r="T8" i="47"/>
  <c r="T7" i="47"/>
  <c r="T6" i="47"/>
  <c r="T5" i="47"/>
  <c r="T4" i="47"/>
  <c r="T3" i="47"/>
  <c r="C72" i="55"/>
  <c r="C49" i="55"/>
  <c r="C26" i="55"/>
  <c r="C95" i="59"/>
  <c r="C72" i="59"/>
  <c r="C49" i="59"/>
  <c r="C26" i="59"/>
  <c r="C3" i="59"/>
  <c r="C16" i="59"/>
  <c r="C95" i="58" l="1"/>
  <c r="C72" i="58"/>
  <c r="C49" i="58"/>
  <c r="C26" i="58"/>
  <c r="C3" i="58"/>
  <c r="C95" i="57"/>
  <c r="C72" i="57"/>
  <c r="C49" i="57"/>
  <c r="C26" i="57"/>
  <c r="C3" i="57"/>
  <c r="C16" i="57"/>
  <c r="C3" i="55"/>
  <c r="C3" i="56"/>
</calcChain>
</file>

<file path=xl/sharedStrings.xml><?xml version="1.0" encoding="utf-8"?>
<sst xmlns="http://schemas.openxmlformats.org/spreadsheetml/2006/main" count="2050" uniqueCount="127">
  <si>
    <t>Darker bars denote year to date values</t>
  </si>
  <si>
    <t>Bar tops in past years denote full year values</t>
  </si>
  <si>
    <t xml:space="preserve"> </t>
  </si>
  <si>
    <t>AuxAir</t>
  </si>
  <si>
    <t>Marine Safety</t>
  </si>
  <si>
    <t>Navaids</t>
  </si>
  <si>
    <t>RECREATIONAL</t>
  </si>
  <si>
    <t>BOATING</t>
  </si>
  <si>
    <t>SAFETY</t>
  </si>
  <si>
    <t>RESPONSE</t>
  </si>
  <si>
    <t>PREVENTION</t>
  </si>
  <si>
    <t>MISSION</t>
  </si>
  <si>
    <t>SUPPORT</t>
  </si>
  <si>
    <t>USCG</t>
  </si>
  <si>
    <t>Augmentation</t>
  </si>
  <si>
    <t>Public</t>
  </si>
  <si>
    <t>Affairs</t>
  </si>
  <si>
    <t>Admin</t>
  </si>
  <si>
    <t>Support</t>
  </si>
  <si>
    <t>Operations</t>
  </si>
  <si>
    <t>Clergy</t>
  </si>
  <si>
    <t>Culinary</t>
  </si>
  <si>
    <t>Healthcare</t>
  </si>
  <si>
    <t>Interpreter</t>
  </si>
  <si>
    <t>Recruiting</t>
  </si>
  <si>
    <t>Radio</t>
  </si>
  <si>
    <t>Watchstander</t>
  </si>
  <si>
    <t>COAST GUARD</t>
  </si>
  <si>
    <t>AUGMENTATION</t>
  </si>
  <si>
    <t>&amp;</t>
  </si>
  <si>
    <t>for each reported year.</t>
  </si>
  <si>
    <r>
      <rPr>
        <sz val="36"/>
        <color rgb="FFC00000"/>
        <rFont val="Stencil"/>
        <family val="5"/>
      </rPr>
      <t>AUX</t>
    </r>
    <r>
      <rPr>
        <sz val="36"/>
        <color rgb="FF002060"/>
        <rFont val="Stencil"/>
        <family val="5"/>
      </rPr>
      <t>WATCH</t>
    </r>
  </si>
  <si>
    <t xml:space="preserve">For each year to date, all work in AUXDATA II </t>
  </si>
  <si>
    <t>and approved.</t>
  </si>
  <si>
    <r>
      <rPr>
        <sz val="16"/>
        <color rgb="FFC00000"/>
        <rFont val="Stencil"/>
        <family val="5"/>
      </rPr>
      <t>EXECUTIVE</t>
    </r>
    <r>
      <rPr>
        <sz val="16"/>
        <color theme="1"/>
        <rFont val="Stencil"/>
        <family val="5"/>
      </rPr>
      <t xml:space="preserve"> </t>
    </r>
    <r>
      <rPr>
        <sz val="16"/>
        <color rgb="FF002060"/>
        <rFont val="Stencil"/>
        <family val="5"/>
      </rPr>
      <t>SUMMARY</t>
    </r>
  </si>
  <si>
    <r>
      <rPr>
        <b/>
        <sz val="22"/>
        <rFont val="Calibri"/>
        <family val="2"/>
        <scheme val="minor"/>
      </rPr>
      <t>ALL AUXILIARY</t>
    </r>
  </si>
  <si>
    <t>`</t>
  </si>
  <si>
    <t>Voluntary</t>
  </si>
  <si>
    <t>Disenrollments</t>
  </si>
  <si>
    <t>AIRCRAFT FACILITIES</t>
  </si>
  <si>
    <t>BOAT FACILITIES</t>
  </si>
  <si>
    <t>RADIO FACILITIES</t>
  </si>
  <si>
    <t>for the current year, and End-of-Year for previous years.</t>
  </si>
  <si>
    <t>OPERATIONAL</t>
  </si>
  <si>
    <t>FACILITIES</t>
  </si>
  <si>
    <t>Select a drop-down value for the month of this report</t>
  </si>
  <si>
    <t>PADDLE FACILITIES</t>
  </si>
  <si>
    <t>PWC FACILITIES</t>
  </si>
  <si>
    <t xml:space="preserve">Auxiliary </t>
  </si>
  <si>
    <t>1 yr ago</t>
  </si>
  <si>
    <t>2 yrs ago</t>
  </si>
  <si>
    <t>3 yrs ago</t>
  </si>
  <si>
    <t>4 yrs ago</t>
  </si>
  <si>
    <t>5 yrs ago</t>
  </si>
  <si>
    <r>
      <t>Do not modify the other years</t>
    </r>
    <r>
      <rPr>
        <sz val="11"/>
        <color rgb="FF0070C0"/>
        <rFont val="Calibri"/>
        <family val="2"/>
        <scheme val="minor"/>
      </rPr>
      <t xml:space="preserve"> in blue</t>
    </r>
    <r>
      <rPr>
        <sz val="11"/>
        <color theme="1"/>
        <rFont val="Calibri"/>
        <family val="2"/>
        <scheme val="minor"/>
      </rPr>
      <t xml:space="preserve"> - they are derived</t>
    </r>
  </si>
  <si>
    <t>Select a drop-down value for the latest year's data you need</t>
  </si>
  <si>
    <t>Membership</t>
  </si>
  <si>
    <t>v2.3</t>
  </si>
  <si>
    <t>July</t>
  </si>
  <si>
    <t>Unit #</t>
  </si>
  <si>
    <t>District</t>
  </si>
  <si>
    <t>013</t>
  </si>
  <si>
    <t>NORTHEAST DISTRICT - NORTHERN REGION</t>
  </si>
  <si>
    <t>014</t>
  </si>
  <si>
    <t>NORTHEAST DISTRICT - SOUTHERN REGION</t>
  </si>
  <si>
    <t>053</t>
  </si>
  <si>
    <t>EAST DISTRICT - NORTHERN REGION</t>
  </si>
  <si>
    <t>054</t>
  </si>
  <si>
    <t>EAST DISTRICT - SOUTHERN REGION</t>
  </si>
  <si>
    <t>070</t>
  </si>
  <si>
    <t>SOUTHEAST DISTRICT</t>
  </si>
  <si>
    <t>081</t>
  </si>
  <si>
    <t>HEARTLAND DISTRICT - COASTAL REGION</t>
  </si>
  <si>
    <t>082</t>
  </si>
  <si>
    <t>HEARTLAND DISTRICT - EASTERN REGION</t>
  </si>
  <si>
    <t>085</t>
  </si>
  <si>
    <t>HEARTLAND DISTRICT - WESTERN REGION</t>
  </si>
  <si>
    <t>091</t>
  </si>
  <si>
    <t>GREAT LAKES DISTRICT - CENTRAL REGION</t>
  </si>
  <si>
    <t>092</t>
  </si>
  <si>
    <t>GREAT LAKES DISTRICT - EASTERN REGION</t>
  </si>
  <si>
    <t>095</t>
  </si>
  <si>
    <t>GREAT LAKES DISTRICT - WESTERN REGION</t>
  </si>
  <si>
    <t>113</t>
  </si>
  <si>
    <t>SOUTHWEST DISTRICT - NORTHERN REGION</t>
  </si>
  <si>
    <t>114</t>
  </si>
  <si>
    <t>SOUTHWEST DISTRICT - SOUTHERN REGION</t>
  </si>
  <si>
    <t>130</t>
  </si>
  <si>
    <t>NORTHWEST DISTRICT</t>
  </si>
  <si>
    <t>140</t>
  </si>
  <si>
    <t>OCEANIA DISTRICT</t>
  </si>
  <si>
    <t>170</t>
  </si>
  <si>
    <t>ARCTIC DISTRICT</t>
  </si>
  <si>
    <t>999</t>
  </si>
  <si>
    <t>ALL AUXILIARY</t>
  </si>
  <si>
    <t>FIRST NORTHERN</t>
  </si>
  <si>
    <t>FIRST SOUTHERN</t>
  </si>
  <si>
    <t>FIFTH NORTHERN</t>
  </si>
  <si>
    <t>FIFTH SOUTHERN</t>
  </si>
  <si>
    <t>SEVENTH</t>
  </si>
  <si>
    <t>EIGHTH COASTAL</t>
  </si>
  <si>
    <t>EIGHTH EASTERN</t>
  </si>
  <si>
    <t>EIGHTH WESTERN RIVERS</t>
  </si>
  <si>
    <t>NINTH CENTRAL</t>
  </si>
  <si>
    <t>NINTH EASTERN</t>
  </si>
  <si>
    <t>NINTH WESTERN</t>
  </si>
  <si>
    <t>ELEVEN NORTH</t>
  </si>
  <si>
    <t>ELEVEN SOUTH</t>
  </si>
  <si>
    <t>THIRTEENTH</t>
  </si>
  <si>
    <t>FOURTEENTH</t>
  </si>
  <si>
    <t>SEVENTEENTH</t>
  </si>
  <si>
    <t>NORTHEAST NORTHERN</t>
  </si>
  <si>
    <t>NORTHEAST SOUTHERN</t>
  </si>
  <si>
    <t>EAST NORTHERN</t>
  </si>
  <si>
    <t>EAST SOUTHERN</t>
  </si>
  <si>
    <t>SOUTHEAST</t>
  </si>
  <si>
    <t>HEARTLAND COASTAL</t>
  </si>
  <si>
    <t>HEARTLAND EASTERN</t>
  </si>
  <si>
    <t>HEARTLAND WESTERN RIVERS</t>
  </si>
  <si>
    <t>GREAT LAKES CENTRAL</t>
  </si>
  <si>
    <t>GREAT LAKES EASTERN</t>
  </si>
  <si>
    <t>GREAT LAKES WESTERN</t>
  </si>
  <si>
    <t>SOUTHWEST NORTHERN</t>
  </si>
  <si>
    <t>SOUTHWEST SOUTHERN</t>
  </si>
  <si>
    <t>NORTHWEST</t>
  </si>
  <si>
    <t>OCEANIA</t>
  </si>
  <si>
    <t>ARCTIC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</si>
</sst>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rgb="FFC0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8"/>
      <color rgb="FF008000"/>
      <name val="Calibri"/>
      <family val="2"/>
      <scheme val="minor"/>
    </font>
    <font>
      <b/>
      <sz val="28"/>
      <color rgb="FF0070C0"/>
      <name val="Calibri"/>
      <family val="2"/>
      <scheme val="minor"/>
    </font>
    <font>
      <b/>
      <sz val="28"/>
      <color rgb="FF7030A0"/>
      <name val="Calibri"/>
      <family val="2"/>
      <scheme val="minor"/>
    </font>
    <font>
      <sz val="36"/>
      <color theme="1"/>
      <name val="Stencil"/>
      <family val="5"/>
    </font>
    <font>
      <sz val="36"/>
      <color rgb="FF002060"/>
      <name val="Stencil"/>
      <family val="5"/>
    </font>
    <font>
      <sz val="36"/>
      <color rgb="FFC00000"/>
      <name val="Stencil"/>
      <family val="5"/>
    </font>
    <font>
      <b/>
      <sz val="24"/>
      <color rgb="FF00206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1"/>
      <name val="Stencil"/>
      <family val="5"/>
    </font>
    <font>
      <sz val="16"/>
      <color rgb="FFC00000"/>
      <name val="Stencil"/>
      <family val="5"/>
    </font>
    <font>
      <sz val="16"/>
      <color rgb="FF002060"/>
      <name val="Stencil"/>
      <family val="5"/>
    </font>
    <font>
      <b/>
      <sz val="22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sz val="22"/>
      <color rgb="FFFFC000"/>
      <name val="Calibri"/>
      <family val="2"/>
      <scheme val="minor"/>
    </font>
    <font>
      <b/>
      <sz val="28"/>
      <color rgb="FF00206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BE60C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gradientFill degree="90">
        <stop position="0">
          <color theme="0"/>
        </stop>
        <stop position="1">
          <color rgb="FFEBE60C"/>
        </stop>
      </gradientFill>
    </fill>
    <fill>
      <patternFill patternType="solid">
        <fgColor rgb="FF00B05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 style="double">
        <color rgb="FF0070C0"/>
      </right>
      <top/>
      <bottom style="double">
        <color rgb="FF0070C0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9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3" xfId="0" applyFont="1" applyBorder="1"/>
    <xf numFmtId="0" fontId="4" fillId="0" borderId="2" xfId="0" applyFont="1" applyBorder="1"/>
    <xf numFmtId="0" fontId="4" fillId="0" borderId="0" xfId="0" applyFont="1"/>
    <xf numFmtId="1" fontId="0" fillId="6" borderId="0" xfId="0" applyNumberFormat="1" applyFill="1"/>
    <xf numFmtId="1" fontId="0" fillId="0" borderId="0" xfId="0" applyNumberFormat="1"/>
    <xf numFmtId="0" fontId="0" fillId="12" borderId="0" xfId="0" applyFill="1"/>
    <xf numFmtId="0" fontId="0" fillId="10" borderId="0" xfId="0" applyFill="1"/>
    <xf numFmtId="0" fontId="0" fillId="3" borderId="0" xfId="0" applyFill="1"/>
    <xf numFmtId="1" fontId="0" fillId="7" borderId="0" xfId="0" applyNumberFormat="1" applyFill="1"/>
    <xf numFmtId="0" fontId="0" fillId="8" borderId="1" xfId="0" applyFill="1" applyBorder="1"/>
    <xf numFmtId="0" fontId="3" fillId="0" borderId="2" xfId="0" applyFont="1" applyBorder="1"/>
    <xf numFmtId="9" fontId="3" fillId="0" borderId="2" xfId="1" applyFont="1" applyBorder="1"/>
    <xf numFmtId="0" fontId="3" fillId="0" borderId="0" xfId="0" applyFont="1"/>
    <xf numFmtId="17" fontId="3" fillId="0" borderId="2" xfId="0" applyNumberFormat="1" applyFont="1" applyBorder="1"/>
    <xf numFmtId="1" fontId="1" fillId="7" borderId="0" xfId="0" applyNumberFormat="1" applyFont="1" applyFill="1"/>
    <xf numFmtId="1" fontId="13" fillId="14" borderId="0" xfId="0" applyNumberFormat="1" applyFont="1" applyFill="1"/>
    <xf numFmtId="1" fontId="12" fillId="14" borderId="0" xfId="0" applyNumberFormat="1" applyFont="1" applyFill="1"/>
    <xf numFmtId="1" fontId="13" fillId="15" borderId="0" xfId="0" applyNumberFormat="1" applyFont="1" applyFill="1"/>
    <xf numFmtId="1" fontId="12" fillId="15" borderId="0" xfId="0" applyNumberFormat="1" applyFont="1" applyFill="1"/>
    <xf numFmtId="1" fontId="13" fillId="16" borderId="0" xfId="0" applyNumberFormat="1" applyFont="1" applyFill="1"/>
    <xf numFmtId="1" fontId="12" fillId="16" borderId="0" xfId="0" applyNumberFormat="1" applyFont="1" applyFill="1"/>
    <xf numFmtId="0" fontId="0" fillId="11" borderId="0" xfId="0" applyFill="1"/>
    <xf numFmtId="1" fontId="13" fillId="21" borderId="0" xfId="0" applyNumberFormat="1" applyFont="1" applyFill="1"/>
    <xf numFmtId="1" fontId="12" fillId="21" borderId="0" xfId="0" applyNumberFormat="1" applyFont="1" applyFill="1"/>
    <xf numFmtId="1" fontId="13" fillId="23" borderId="0" xfId="0" applyNumberFormat="1" applyFont="1" applyFill="1"/>
    <xf numFmtId="1" fontId="12" fillId="23" borderId="0" xfId="0" applyNumberFormat="1" applyFont="1" applyFill="1"/>
    <xf numFmtId="1" fontId="13" fillId="24" borderId="0" xfId="0" applyNumberFormat="1" applyFont="1" applyFill="1"/>
    <xf numFmtId="1" fontId="12" fillId="24" borderId="0" xfId="0" applyNumberFormat="1" applyFont="1" applyFill="1"/>
    <xf numFmtId="1" fontId="13" fillId="4" borderId="0" xfId="0" applyNumberFormat="1" applyFont="1" applyFill="1"/>
    <xf numFmtId="1" fontId="12" fillId="4" borderId="0" xfId="0" applyNumberFormat="1" applyFont="1" applyFill="1"/>
    <xf numFmtId="0" fontId="11" fillId="10" borderId="0" xfId="0" applyFont="1" applyFill="1" applyAlignment="1">
      <alignment horizontal="center" vertical="center"/>
    </xf>
    <xf numFmtId="1" fontId="0" fillId="18" borderId="0" xfId="0" applyNumberFormat="1" applyFill="1"/>
    <xf numFmtId="1" fontId="13" fillId="6" borderId="0" xfId="0" applyNumberFormat="1" applyFont="1" applyFill="1"/>
    <xf numFmtId="1" fontId="12" fillId="6" borderId="0" xfId="0" applyNumberFormat="1" applyFont="1" applyFill="1"/>
    <xf numFmtId="0" fontId="10" fillId="0" borderId="8" xfId="0" applyFont="1" applyBorder="1" applyAlignment="1">
      <alignment horizontal="left" vertical="center"/>
    </xf>
    <xf numFmtId="9" fontId="7" fillId="0" borderId="2" xfId="1" applyFont="1" applyBorder="1"/>
    <xf numFmtId="0" fontId="17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/>
    </xf>
    <xf numFmtId="1" fontId="0" fillId="16" borderId="0" xfId="0" applyNumberFormat="1" applyFill="1"/>
    <xf numFmtId="1" fontId="0" fillId="19" borderId="0" xfId="0" applyNumberFormat="1" applyFill="1"/>
    <xf numFmtId="0" fontId="0" fillId="2" borderId="2" xfId="0" applyFill="1" applyBorder="1"/>
    <xf numFmtId="0" fontId="11" fillId="12" borderId="0" xfId="0" applyFont="1" applyFill="1" applyAlignment="1">
      <alignment horizontal="center" vertical="center"/>
    </xf>
    <xf numFmtId="1" fontId="13" fillId="13" borderId="0" xfId="0" applyNumberFormat="1" applyFont="1" applyFill="1"/>
    <xf numFmtId="1" fontId="1" fillId="18" borderId="0" xfId="0" applyNumberFormat="1" applyFont="1" applyFill="1"/>
    <xf numFmtId="1" fontId="1" fillId="19" borderId="0" xfId="0" applyNumberFormat="1" applyFont="1" applyFill="1"/>
    <xf numFmtId="1" fontId="1" fillId="16" borderId="0" xfId="0" applyNumberFormat="1" applyFont="1" applyFill="1"/>
    <xf numFmtId="0" fontId="18" fillId="0" borderId="5" xfId="0" applyFont="1" applyBorder="1" applyAlignment="1">
      <alignment horizontal="center" vertical="center"/>
    </xf>
    <xf numFmtId="0" fontId="3" fillId="10" borderId="0" xfId="0" applyFont="1" applyFill="1"/>
    <xf numFmtId="0" fontId="3" fillId="3" borderId="0" xfId="0" applyFont="1" applyFill="1"/>
    <xf numFmtId="0" fontId="6" fillId="4" borderId="1" xfId="0" applyFon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0" fillId="7" borderId="0" xfId="0" applyFill="1"/>
    <xf numFmtId="0" fontId="11" fillId="7" borderId="0" xfId="0" applyFont="1" applyFill="1" applyAlignment="1">
      <alignment horizontal="center" vertical="center"/>
    </xf>
    <xf numFmtId="0" fontId="11" fillId="35" borderId="0" xfId="0" applyFont="1" applyFill="1" applyAlignment="1">
      <alignment horizontal="center" vertical="center"/>
    </xf>
    <xf numFmtId="0" fontId="2" fillId="35" borderId="0" xfId="0" applyFont="1" applyFill="1" applyAlignment="1">
      <alignment horizontal="center" vertical="center"/>
    </xf>
    <xf numFmtId="0" fontId="0" fillId="35" borderId="0" xfId="0" applyFill="1"/>
    <xf numFmtId="0" fontId="11" fillId="36" borderId="0" xfId="0" applyFont="1" applyFill="1" applyAlignment="1">
      <alignment horizontal="center" vertical="center"/>
    </xf>
    <xf numFmtId="0" fontId="2" fillId="36" borderId="0" xfId="0" applyFont="1" applyFill="1" applyAlignment="1">
      <alignment horizontal="center" vertical="center"/>
    </xf>
    <xf numFmtId="0" fontId="0" fillId="36" borderId="0" xfId="0" applyFill="1"/>
    <xf numFmtId="0" fontId="11" fillId="18" borderId="0" xfId="0" applyFont="1" applyFill="1" applyAlignment="1">
      <alignment horizontal="center" vertical="center"/>
    </xf>
    <xf numFmtId="0" fontId="0" fillId="18" borderId="0" xfId="0" applyFill="1"/>
    <xf numFmtId="0" fontId="11" fillId="37" borderId="0" xfId="0" applyFont="1" applyFill="1" applyAlignment="1">
      <alignment horizontal="center" vertical="center"/>
    </xf>
    <xf numFmtId="0" fontId="0" fillId="37" borderId="0" xfId="0" applyFill="1"/>
    <xf numFmtId="0" fontId="11" fillId="16" borderId="0" xfId="0" applyFont="1" applyFill="1" applyAlignment="1">
      <alignment horizontal="center" vertical="center"/>
    </xf>
    <xf numFmtId="0" fontId="0" fillId="16" borderId="0" xfId="0" applyFill="1"/>
    <xf numFmtId="0" fontId="11" fillId="38" borderId="0" xfId="0" applyFont="1" applyFill="1" applyAlignment="1">
      <alignment horizontal="center" vertical="center"/>
    </xf>
    <xf numFmtId="0" fontId="0" fillId="38" borderId="0" xfId="0" applyFill="1"/>
    <xf numFmtId="0" fontId="2" fillId="1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17" fontId="3" fillId="4" borderId="1" xfId="0" quotePrefix="1" applyNumberFormat="1" applyFont="1" applyFill="1" applyBorder="1" applyAlignment="1" applyProtection="1">
      <alignment horizontal="center"/>
      <protection locked="0"/>
    </xf>
    <xf numFmtId="0" fontId="1" fillId="6" borderId="0" xfId="0" applyFont="1" applyFill="1" applyProtection="1">
      <protection locked="0"/>
    </xf>
    <xf numFmtId="0" fontId="0" fillId="6" borderId="0" xfId="0" quotePrefix="1" applyFill="1" applyProtection="1">
      <protection locked="0"/>
    </xf>
    <xf numFmtId="1" fontId="0" fillId="6" borderId="0" xfId="0" applyNumberFormat="1" applyFill="1" applyProtection="1">
      <protection locked="0"/>
    </xf>
    <xf numFmtId="0" fontId="0" fillId="6" borderId="0" xfId="0" applyFill="1" applyProtection="1">
      <protection locked="0"/>
    </xf>
    <xf numFmtId="1" fontId="1" fillId="6" borderId="0" xfId="0" applyNumberFormat="1" applyFont="1" applyFill="1" applyProtection="1">
      <protection locked="0"/>
    </xf>
    <xf numFmtId="0" fontId="1" fillId="5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5" borderId="0" xfId="0" quotePrefix="1" applyFill="1" applyProtection="1">
      <protection locked="0"/>
    </xf>
    <xf numFmtId="1" fontId="0" fillId="5" borderId="0" xfId="0" applyNumberFormat="1" applyFill="1" applyProtection="1">
      <protection locked="0"/>
    </xf>
    <xf numFmtId="0" fontId="1" fillId="12" borderId="0" xfId="0" applyFont="1" applyFill="1" applyProtection="1">
      <protection locked="0"/>
    </xf>
    <xf numFmtId="0" fontId="0" fillId="12" borderId="0" xfId="0" quotePrefix="1" applyFill="1" applyProtection="1">
      <protection locked="0"/>
    </xf>
    <xf numFmtId="1" fontId="0" fillId="12" borderId="0" xfId="0" applyNumberFormat="1" applyFill="1" applyProtection="1">
      <protection locked="0"/>
    </xf>
    <xf numFmtId="0" fontId="0" fillId="12" borderId="0" xfId="0" applyFill="1" applyProtection="1">
      <protection locked="0"/>
    </xf>
    <xf numFmtId="1" fontId="1" fillId="12" borderId="0" xfId="0" applyNumberFormat="1" applyFont="1" applyFill="1" applyProtection="1">
      <protection locked="0"/>
    </xf>
    <xf numFmtId="1" fontId="0" fillId="0" borderId="0" xfId="0" applyNumberFormat="1" applyProtection="1">
      <protection locked="0"/>
    </xf>
    <xf numFmtId="0" fontId="1" fillId="13" borderId="0" xfId="0" applyFont="1" applyFill="1" applyProtection="1">
      <protection locked="0"/>
    </xf>
    <xf numFmtId="0" fontId="0" fillId="13" borderId="0" xfId="0" quotePrefix="1" applyFill="1" applyProtection="1">
      <protection locked="0"/>
    </xf>
    <xf numFmtId="1" fontId="0" fillId="13" borderId="0" xfId="0" applyNumberFormat="1" applyFill="1" applyProtection="1">
      <protection locked="0"/>
    </xf>
    <xf numFmtId="0" fontId="0" fillId="13" borderId="0" xfId="0" applyFill="1" applyProtection="1">
      <protection locked="0"/>
    </xf>
    <xf numFmtId="1" fontId="1" fillId="13" borderId="0" xfId="0" applyNumberFormat="1" applyFont="1" applyFill="1" applyProtection="1">
      <protection locked="0"/>
    </xf>
    <xf numFmtId="0" fontId="1" fillId="10" borderId="0" xfId="0" applyFont="1" applyFill="1" applyProtection="1">
      <protection locked="0"/>
    </xf>
    <xf numFmtId="0" fontId="0" fillId="10" borderId="0" xfId="0" quotePrefix="1" applyFill="1" applyProtection="1">
      <protection locked="0"/>
    </xf>
    <xf numFmtId="1" fontId="0" fillId="10" borderId="0" xfId="0" applyNumberFormat="1" applyFill="1" applyProtection="1">
      <protection locked="0"/>
    </xf>
    <xf numFmtId="0" fontId="0" fillId="10" borderId="0" xfId="0" applyFill="1" applyProtection="1">
      <protection locked="0"/>
    </xf>
    <xf numFmtId="1" fontId="1" fillId="10" borderId="0" xfId="0" applyNumberFormat="1" applyFont="1" applyFill="1" applyProtection="1">
      <protection locked="0"/>
    </xf>
    <xf numFmtId="0" fontId="1" fillId="3" borderId="0" xfId="0" applyFont="1" applyFill="1" applyProtection="1">
      <protection locked="0"/>
    </xf>
    <xf numFmtId="0" fontId="0" fillId="3" borderId="0" xfId="0" quotePrefix="1" applyFill="1" applyProtection="1">
      <protection locked="0"/>
    </xf>
    <xf numFmtId="1" fontId="0" fillId="3" borderId="0" xfId="0" applyNumberFormat="1" applyFill="1" applyProtection="1">
      <protection locked="0"/>
    </xf>
    <xf numFmtId="0" fontId="0" fillId="3" borderId="0" xfId="0" applyFill="1" applyProtection="1">
      <protection locked="0"/>
    </xf>
    <xf numFmtId="1" fontId="1" fillId="3" borderId="0" xfId="0" applyNumberFormat="1" applyFont="1" applyFill="1" applyProtection="1">
      <protection locked="0"/>
    </xf>
    <xf numFmtId="0" fontId="5" fillId="0" borderId="0" xfId="0" applyFont="1" applyProtection="1">
      <protection locked="0"/>
    </xf>
    <xf numFmtId="0" fontId="1" fillId="7" borderId="0" xfId="0" applyFont="1" applyFill="1" applyProtection="1">
      <protection locked="0"/>
    </xf>
    <xf numFmtId="0" fontId="0" fillId="7" borderId="0" xfId="0" quotePrefix="1" applyFill="1" applyProtection="1">
      <protection locked="0"/>
    </xf>
    <xf numFmtId="1" fontId="0" fillId="7" borderId="0" xfId="0" applyNumberFormat="1" applyFill="1" applyProtection="1">
      <protection locked="0"/>
    </xf>
    <xf numFmtId="0" fontId="12" fillId="15" borderId="0" xfId="0" applyFont="1" applyFill="1" applyProtection="1">
      <protection locked="0"/>
    </xf>
    <xf numFmtId="0" fontId="13" fillId="15" borderId="0" xfId="0" quotePrefix="1" applyFont="1" applyFill="1" applyProtection="1">
      <protection locked="0"/>
    </xf>
    <xf numFmtId="1" fontId="13" fillId="15" borderId="0" xfId="0" applyNumberFormat="1" applyFont="1" applyFill="1" applyProtection="1">
      <protection locked="0"/>
    </xf>
    <xf numFmtId="0" fontId="12" fillId="14" borderId="0" xfId="0" applyFont="1" applyFill="1" applyProtection="1">
      <protection locked="0"/>
    </xf>
    <xf numFmtId="0" fontId="13" fillId="14" borderId="0" xfId="0" quotePrefix="1" applyFont="1" applyFill="1" applyProtection="1">
      <protection locked="0"/>
    </xf>
    <xf numFmtId="1" fontId="13" fillId="14" borderId="0" xfId="0" applyNumberFormat="1" applyFont="1" applyFill="1" applyProtection="1">
      <protection locked="0"/>
    </xf>
    <xf numFmtId="0" fontId="12" fillId="6" borderId="0" xfId="0" applyFont="1" applyFill="1" applyProtection="1">
      <protection locked="0"/>
    </xf>
    <xf numFmtId="0" fontId="13" fillId="6" borderId="0" xfId="0" quotePrefix="1" applyFont="1" applyFill="1" applyProtection="1">
      <protection locked="0"/>
    </xf>
    <xf numFmtId="1" fontId="13" fillId="6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1" fontId="1" fillId="5" borderId="0" xfId="0" applyNumberFormat="1" applyFont="1" applyFill="1" applyProtection="1">
      <protection locked="0"/>
    </xf>
    <xf numFmtId="0" fontId="13" fillId="6" borderId="0" xfId="0" applyFont="1" applyFill="1" applyProtection="1">
      <protection locked="0"/>
    </xf>
    <xf numFmtId="1" fontId="12" fillId="6" borderId="0" xfId="0" applyNumberFormat="1" applyFont="1" applyFill="1" applyProtection="1">
      <protection locked="0"/>
    </xf>
    <xf numFmtId="0" fontId="1" fillId="25" borderId="0" xfId="0" applyFont="1" applyFill="1" applyProtection="1">
      <protection locked="0"/>
    </xf>
    <xf numFmtId="0" fontId="12" fillId="4" borderId="0" xfId="0" applyFont="1" applyFill="1" applyProtection="1">
      <protection locked="0"/>
    </xf>
    <xf numFmtId="0" fontId="0" fillId="25" borderId="0" xfId="0" quotePrefix="1" applyFill="1" applyProtection="1">
      <protection locked="0"/>
    </xf>
    <xf numFmtId="1" fontId="0" fillId="25" borderId="0" xfId="0" applyNumberFormat="1" applyFill="1" applyProtection="1">
      <protection locked="0"/>
    </xf>
    <xf numFmtId="0" fontId="13" fillId="4" borderId="0" xfId="0" quotePrefix="1" applyFont="1" applyFill="1" applyProtection="1">
      <protection locked="0"/>
    </xf>
    <xf numFmtId="1" fontId="13" fillId="4" borderId="0" xfId="0" applyNumberFormat="1" applyFont="1" applyFill="1" applyProtection="1">
      <protection locked="0"/>
    </xf>
    <xf numFmtId="0" fontId="0" fillId="25" borderId="0" xfId="0" applyFill="1" applyProtection="1">
      <protection locked="0"/>
    </xf>
    <xf numFmtId="1" fontId="1" fillId="25" borderId="0" xfId="0" applyNumberFormat="1" applyFont="1" applyFill="1" applyProtection="1">
      <protection locked="0"/>
    </xf>
    <xf numFmtId="0" fontId="13" fillId="4" borderId="0" xfId="0" applyFont="1" applyFill="1" applyProtection="1">
      <protection locked="0"/>
    </xf>
    <xf numFmtId="1" fontId="12" fillId="4" borderId="0" xfId="0" applyNumberFormat="1" applyFont="1" applyFill="1" applyProtection="1">
      <protection locked="0"/>
    </xf>
    <xf numFmtId="0" fontId="1" fillId="17" borderId="0" xfId="0" applyFont="1" applyFill="1" applyProtection="1">
      <protection locked="0"/>
    </xf>
    <xf numFmtId="0" fontId="12" fillId="18" borderId="0" xfId="0" applyFont="1" applyFill="1" applyProtection="1">
      <protection locked="0"/>
    </xf>
    <xf numFmtId="0" fontId="0" fillId="17" borderId="0" xfId="0" quotePrefix="1" applyFill="1" applyProtection="1">
      <protection locked="0"/>
    </xf>
    <xf numFmtId="1" fontId="0" fillId="17" borderId="0" xfId="0" applyNumberFormat="1" applyFill="1" applyProtection="1">
      <protection locked="0"/>
    </xf>
    <xf numFmtId="0" fontId="13" fillId="18" borderId="0" xfId="0" quotePrefix="1" applyFont="1" applyFill="1" applyProtection="1">
      <protection locked="0"/>
    </xf>
    <xf numFmtId="1" fontId="13" fillId="18" borderId="0" xfId="0" applyNumberFormat="1" applyFont="1" applyFill="1" applyProtection="1">
      <protection locked="0"/>
    </xf>
    <xf numFmtId="0" fontId="0" fillId="17" borderId="0" xfId="0" applyFill="1" applyProtection="1">
      <protection locked="0"/>
    </xf>
    <xf numFmtId="1" fontId="1" fillId="17" borderId="0" xfId="0" applyNumberFormat="1" applyFont="1" applyFill="1" applyProtection="1">
      <protection locked="0"/>
    </xf>
    <xf numFmtId="0" fontId="13" fillId="18" borderId="0" xfId="0" applyFont="1" applyFill="1" applyProtection="1">
      <protection locked="0"/>
    </xf>
    <xf numFmtId="1" fontId="12" fillId="18" borderId="0" xfId="0" applyNumberFormat="1" applyFont="1" applyFill="1" applyProtection="1">
      <protection locked="0"/>
    </xf>
    <xf numFmtId="0" fontId="1" fillId="11" borderId="0" xfId="0" applyFont="1" applyFill="1" applyProtection="1">
      <protection locked="0"/>
    </xf>
    <xf numFmtId="0" fontId="12" fillId="19" borderId="0" xfId="0" applyFont="1" applyFill="1" applyProtection="1">
      <protection locked="0"/>
    </xf>
    <xf numFmtId="0" fontId="0" fillId="11" borderId="0" xfId="0" quotePrefix="1" applyFill="1" applyProtection="1">
      <protection locked="0"/>
    </xf>
    <xf numFmtId="1" fontId="0" fillId="11" borderId="0" xfId="0" applyNumberFormat="1" applyFill="1" applyProtection="1">
      <protection locked="0"/>
    </xf>
    <xf numFmtId="0" fontId="13" fillId="19" borderId="0" xfId="0" quotePrefix="1" applyFont="1" applyFill="1" applyProtection="1">
      <protection locked="0"/>
    </xf>
    <xf numFmtId="1" fontId="13" fillId="19" borderId="0" xfId="0" applyNumberFormat="1" applyFont="1" applyFill="1" applyProtection="1">
      <protection locked="0"/>
    </xf>
    <xf numFmtId="0" fontId="0" fillId="11" borderId="0" xfId="0" applyFill="1" applyProtection="1">
      <protection locked="0"/>
    </xf>
    <xf numFmtId="1" fontId="1" fillId="11" borderId="0" xfId="0" applyNumberFormat="1" applyFont="1" applyFill="1" applyProtection="1">
      <protection locked="0"/>
    </xf>
    <xf numFmtId="0" fontId="13" fillId="19" borderId="0" xfId="0" applyFont="1" applyFill="1" applyProtection="1">
      <protection locked="0"/>
    </xf>
    <xf numFmtId="1" fontId="12" fillId="19" borderId="0" xfId="0" applyNumberFormat="1" applyFont="1" applyFill="1" applyProtection="1">
      <protection locked="0"/>
    </xf>
    <xf numFmtId="0" fontId="1" fillId="9" borderId="0" xfId="0" applyFont="1" applyFill="1" applyProtection="1">
      <protection locked="0"/>
    </xf>
    <xf numFmtId="0" fontId="12" fillId="16" borderId="0" xfId="0" applyFont="1" applyFill="1" applyProtection="1">
      <protection locked="0"/>
    </xf>
    <xf numFmtId="0" fontId="0" fillId="9" borderId="0" xfId="0" quotePrefix="1" applyFill="1" applyProtection="1">
      <protection locked="0"/>
    </xf>
    <xf numFmtId="1" fontId="0" fillId="9" borderId="0" xfId="0" applyNumberFormat="1" applyFill="1" applyProtection="1">
      <protection locked="0"/>
    </xf>
    <xf numFmtId="0" fontId="13" fillId="16" borderId="0" xfId="0" quotePrefix="1" applyFont="1" applyFill="1" applyProtection="1">
      <protection locked="0"/>
    </xf>
    <xf numFmtId="1" fontId="13" fillId="16" borderId="0" xfId="0" applyNumberFormat="1" applyFont="1" applyFill="1" applyProtection="1">
      <protection locked="0"/>
    </xf>
    <xf numFmtId="0" fontId="0" fillId="9" borderId="0" xfId="0" applyFill="1" applyProtection="1">
      <protection locked="0"/>
    </xf>
    <xf numFmtId="1" fontId="1" fillId="9" borderId="0" xfId="0" applyNumberFormat="1" applyFont="1" applyFill="1" applyProtection="1">
      <protection locked="0"/>
    </xf>
    <xf numFmtId="0" fontId="13" fillId="16" borderId="0" xfId="0" applyFont="1" applyFill="1" applyProtection="1">
      <protection locked="0"/>
    </xf>
    <xf numFmtId="1" fontId="12" fillId="16" borderId="0" xfId="0" applyNumberFormat="1" applyFont="1" applyFill="1" applyProtection="1">
      <protection locked="0"/>
    </xf>
    <xf numFmtId="0" fontId="1" fillId="20" borderId="0" xfId="0" applyFont="1" applyFill="1" applyProtection="1">
      <protection locked="0"/>
    </xf>
    <xf numFmtId="0" fontId="12" fillId="21" borderId="0" xfId="0" applyFont="1" applyFill="1" applyProtection="1">
      <protection locked="0"/>
    </xf>
    <xf numFmtId="0" fontId="0" fillId="20" borderId="0" xfId="0" quotePrefix="1" applyFill="1" applyProtection="1">
      <protection locked="0"/>
    </xf>
    <xf numFmtId="1" fontId="0" fillId="20" borderId="0" xfId="0" applyNumberFormat="1" applyFill="1" applyProtection="1">
      <protection locked="0"/>
    </xf>
    <xf numFmtId="0" fontId="13" fillId="21" borderId="0" xfId="0" quotePrefix="1" applyFont="1" applyFill="1" applyProtection="1">
      <protection locked="0"/>
    </xf>
    <xf numFmtId="1" fontId="13" fillId="21" borderId="0" xfId="0" applyNumberFormat="1" applyFont="1" applyFill="1" applyProtection="1">
      <protection locked="0"/>
    </xf>
    <xf numFmtId="0" fontId="0" fillId="20" borderId="0" xfId="0" applyFill="1" applyProtection="1">
      <protection locked="0"/>
    </xf>
    <xf numFmtId="1" fontId="1" fillId="20" borderId="0" xfId="0" applyNumberFormat="1" applyFont="1" applyFill="1" applyProtection="1">
      <protection locked="0"/>
    </xf>
    <xf numFmtId="0" fontId="13" fillId="21" borderId="0" xfId="0" applyFont="1" applyFill="1" applyProtection="1">
      <protection locked="0"/>
    </xf>
    <xf numFmtId="1" fontId="12" fillId="21" borderId="0" xfId="0" applyNumberFormat="1" applyFont="1" applyFill="1" applyProtection="1">
      <protection locked="0"/>
    </xf>
    <xf numFmtId="0" fontId="1" fillId="22" borderId="0" xfId="0" applyFont="1" applyFill="1" applyProtection="1">
      <protection locked="0"/>
    </xf>
    <xf numFmtId="0" fontId="12" fillId="23" borderId="0" xfId="0" applyFont="1" applyFill="1" applyProtection="1">
      <protection locked="0"/>
    </xf>
    <xf numFmtId="0" fontId="0" fillId="22" borderId="0" xfId="0" quotePrefix="1" applyFill="1" applyProtection="1">
      <protection locked="0"/>
    </xf>
    <xf numFmtId="1" fontId="0" fillId="22" borderId="0" xfId="0" applyNumberFormat="1" applyFill="1" applyProtection="1">
      <protection locked="0"/>
    </xf>
    <xf numFmtId="0" fontId="13" fillId="23" borderId="0" xfId="0" quotePrefix="1" applyFont="1" applyFill="1" applyProtection="1">
      <protection locked="0"/>
    </xf>
    <xf numFmtId="1" fontId="13" fillId="23" borderId="0" xfId="0" applyNumberFormat="1" applyFont="1" applyFill="1" applyProtection="1">
      <protection locked="0"/>
    </xf>
    <xf numFmtId="0" fontId="0" fillId="22" borderId="0" xfId="0" applyFill="1" applyProtection="1">
      <protection locked="0"/>
    </xf>
    <xf numFmtId="1" fontId="1" fillId="22" borderId="0" xfId="0" applyNumberFormat="1" applyFont="1" applyFill="1" applyProtection="1">
      <protection locked="0"/>
    </xf>
    <xf numFmtId="0" fontId="13" fillId="23" borderId="0" xfId="0" applyFont="1" applyFill="1" applyProtection="1">
      <protection locked="0"/>
    </xf>
    <xf numFmtId="1" fontId="12" fillId="23" borderId="0" xfId="0" applyNumberFormat="1" applyFont="1" applyFill="1" applyProtection="1">
      <protection locked="0"/>
    </xf>
    <xf numFmtId="0" fontId="12" fillId="24" borderId="0" xfId="0" applyFont="1" applyFill="1" applyProtection="1">
      <protection locked="0"/>
    </xf>
    <xf numFmtId="0" fontId="13" fillId="24" borderId="0" xfId="0" quotePrefix="1" applyFont="1" applyFill="1" applyProtection="1">
      <protection locked="0"/>
    </xf>
    <xf numFmtId="1" fontId="13" fillId="24" borderId="0" xfId="0" applyNumberFormat="1" applyFont="1" applyFill="1" applyProtection="1">
      <protection locked="0"/>
    </xf>
    <xf numFmtId="0" fontId="13" fillId="24" borderId="0" xfId="0" applyFont="1" applyFill="1" applyProtection="1">
      <protection locked="0"/>
    </xf>
    <xf numFmtId="1" fontId="12" fillId="24" borderId="0" xfId="0" applyNumberFormat="1" applyFont="1" applyFill="1" applyProtection="1">
      <protection locked="0"/>
    </xf>
    <xf numFmtId="0" fontId="12" fillId="13" borderId="0" xfId="0" applyFont="1" applyFill="1" applyProtection="1">
      <protection locked="0"/>
    </xf>
    <xf numFmtId="0" fontId="13" fillId="13" borderId="0" xfId="0" quotePrefix="1" applyFont="1" applyFill="1" applyProtection="1">
      <protection locked="0"/>
    </xf>
    <xf numFmtId="1" fontId="13" fillId="13" borderId="0" xfId="0" applyNumberFormat="1" applyFont="1" applyFill="1" applyProtection="1">
      <protection locked="0"/>
    </xf>
    <xf numFmtId="0" fontId="13" fillId="13" borderId="0" xfId="0" applyFont="1" applyFill="1" applyProtection="1">
      <protection locked="0"/>
    </xf>
    <xf numFmtId="1" fontId="12" fillId="13" borderId="0" xfId="0" applyNumberFormat="1" applyFont="1" applyFill="1" applyProtection="1">
      <protection locked="0"/>
    </xf>
    <xf numFmtId="0" fontId="35" fillId="0" borderId="2" xfId="0" applyFont="1" applyBorder="1"/>
    <xf numFmtId="0" fontId="37" fillId="0" borderId="2" xfId="0" applyFont="1" applyBorder="1"/>
    <xf numFmtId="0" fontId="37" fillId="8" borderId="1" xfId="0" applyFont="1" applyFill="1" applyBorder="1"/>
    <xf numFmtId="0" fontId="3" fillId="11" borderId="0" xfId="0" applyFont="1" applyFill="1"/>
    <xf numFmtId="0" fontId="11" fillId="11" borderId="0" xfId="0" applyFont="1" applyFill="1" applyAlignment="1">
      <alignment horizontal="center" vertical="center"/>
    </xf>
    <xf numFmtId="0" fontId="3" fillId="35" borderId="0" xfId="0" applyFont="1" applyFill="1"/>
    <xf numFmtId="0" fontId="33" fillId="13" borderId="0" xfId="0" applyFont="1" applyFill="1"/>
    <xf numFmtId="0" fontId="38" fillId="13" borderId="0" xfId="0" applyFont="1" applyFill="1"/>
    <xf numFmtId="0" fontId="12" fillId="3" borderId="0" xfId="0" applyFont="1" applyFill="1" applyProtection="1">
      <protection locked="0"/>
    </xf>
    <xf numFmtId="0" fontId="13" fillId="3" borderId="0" xfId="0" quotePrefix="1" applyFont="1" applyFill="1" applyProtection="1">
      <protection locked="0"/>
    </xf>
    <xf numFmtId="1" fontId="13" fillId="3" borderId="0" xfId="0" applyNumberFormat="1" applyFont="1" applyFill="1" applyProtection="1">
      <protection locked="0"/>
    </xf>
    <xf numFmtId="0" fontId="13" fillId="3" borderId="0" xfId="0" applyFont="1" applyFill="1" applyProtection="1">
      <protection locked="0"/>
    </xf>
    <xf numFmtId="1" fontId="12" fillId="3" borderId="0" xfId="0" applyNumberFormat="1" applyFont="1" applyFill="1" applyProtection="1">
      <protection locked="0"/>
    </xf>
    <xf numFmtId="1" fontId="13" fillId="3" borderId="0" xfId="0" applyNumberFormat="1" applyFont="1" applyFill="1"/>
    <xf numFmtId="1" fontId="12" fillId="3" borderId="0" xfId="0" applyNumberFormat="1" applyFont="1" applyFill="1"/>
    <xf numFmtId="17" fontId="21" fillId="0" borderId="5" xfId="0" quotePrefix="1" applyNumberFormat="1" applyFont="1" applyBorder="1" applyAlignment="1">
      <alignment horizontal="center" vertical="center"/>
    </xf>
    <xf numFmtId="17" fontId="21" fillId="0" borderId="6" xfId="0" quotePrefix="1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7" fontId="28" fillId="30" borderId="11" xfId="0" quotePrefix="1" applyNumberFormat="1" applyFont="1" applyFill="1" applyBorder="1" applyAlignment="1">
      <alignment horizontal="center" vertical="center"/>
    </xf>
    <xf numFmtId="0" fontId="28" fillId="30" borderId="1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7" fontId="34" fillId="15" borderId="11" xfId="0" quotePrefix="1" applyNumberFormat="1" applyFont="1" applyFill="1" applyBorder="1" applyAlignment="1">
      <alignment horizontal="center" vertical="center" shrinkToFit="1"/>
    </xf>
    <xf numFmtId="0" fontId="34" fillId="15" borderId="12" xfId="0" applyFont="1" applyFill="1" applyBorder="1" applyAlignment="1">
      <alignment horizontal="center" vertical="center" shrinkToFit="1"/>
    </xf>
    <xf numFmtId="17" fontId="32" fillId="31" borderId="11" xfId="0" quotePrefix="1" applyNumberFormat="1" applyFont="1" applyFill="1" applyBorder="1" applyAlignment="1">
      <alignment horizontal="center" vertical="center"/>
    </xf>
    <xf numFmtId="0" fontId="32" fillId="31" borderId="12" xfId="0" applyFont="1" applyFill="1" applyBorder="1" applyAlignment="1">
      <alignment horizontal="center" vertical="center"/>
    </xf>
    <xf numFmtId="17" fontId="32" fillId="31" borderId="12" xfId="0" quotePrefix="1" applyNumberFormat="1" applyFont="1" applyFill="1" applyBorder="1" applyAlignment="1">
      <alignment horizontal="center" vertical="center"/>
    </xf>
    <xf numFmtId="17" fontId="32" fillId="27" borderId="9" xfId="0" quotePrefix="1" applyNumberFormat="1" applyFont="1" applyFill="1" applyBorder="1" applyAlignment="1">
      <alignment horizontal="center" vertical="center"/>
    </xf>
    <xf numFmtId="17" fontId="32" fillId="27" borderId="10" xfId="0" quotePrefix="1" applyNumberFormat="1" applyFont="1" applyFill="1" applyBorder="1" applyAlignment="1">
      <alignment horizontal="center" vertical="center"/>
    </xf>
    <xf numFmtId="0" fontId="32" fillId="27" borderId="10" xfId="0" applyFont="1" applyFill="1" applyBorder="1" applyAlignment="1">
      <alignment horizontal="center" vertical="center"/>
    </xf>
    <xf numFmtId="17" fontId="22" fillId="27" borderId="9" xfId="0" quotePrefix="1" applyNumberFormat="1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17" fontId="32" fillId="28" borderId="9" xfId="0" quotePrefix="1" applyNumberFormat="1" applyFont="1" applyFill="1" applyBorder="1" applyAlignment="1">
      <alignment horizontal="center" vertical="center"/>
    </xf>
    <xf numFmtId="17" fontId="32" fillId="28" borderId="10" xfId="0" quotePrefix="1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17" fontId="32" fillId="29" borderId="9" xfId="0" quotePrefix="1" applyNumberFormat="1" applyFont="1" applyFill="1" applyBorder="1" applyAlignment="1">
      <alignment horizontal="center" vertical="center"/>
    </xf>
    <xf numFmtId="17" fontId="32" fillId="29" borderId="10" xfId="0" quotePrefix="1" applyNumberFormat="1" applyFont="1" applyFill="1" applyBorder="1" applyAlignment="1">
      <alignment horizontal="center" vertical="center"/>
    </xf>
    <xf numFmtId="0" fontId="32" fillId="29" borderId="10" xfId="0" applyFont="1" applyFill="1" applyBorder="1" applyAlignment="1">
      <alignment horizontal="center" vertical="center"/>
    </xf>
    <xf numFmtId="17" fontId="36" fillId="25" borderId="9" xfId="0" quotePrefix="1" applyNumberFormat="1" applyFont="1" applyFill="1" applyBorder="1" applyAlignment="1">
      <alignment horizontal="center" vertical="center"/>
    </xf>
    <xf numFmtId="0" fontId="36" fillId="25" borderId="10" xfId="0" applyFont="1" applyFill="1" applyBorder="1" applyAlignment="1">
      <alignment horizontal="center" vertical="center"/>
    </xf>
    <xf numFmtId="17" fontId="36" fillId="25" borderId="10" xfId="0" quotePrefix="1" applyNumberFormat="1" applyFont="1" applyFill="1" applyBorder="1" applyAlignment="1">
      <alignment horizontal="center" vertical="center"/>
    </xf>
    <xf numFmtId="17" fontId="27" fillId="4" borderId="9" xfId="0" quotePrefix="1" applyNumberFormat="1" applyFont="1" applyFill="1" applyBorder="1" applyAlignment="1">
      <alignment horizontal="center" vertical="center"/>
    </xf>
    <xf numFmtId="0" fontId="27" fillId="4" borderId="10" xfId="0" applyFont="1" applyFill="1" applyBorder="1" applyAlignment="1">
      <alignment horizontal="center" vertical="center"/>
    </xf>
    <xf numFmtId="17" fontId="36" fillId="4" borderId="9" xfId="0" quotePrefix="1" applyNumberFormat="1" applyFont="1" applyFill="1" applyBorder="1" applyAlignment="1">
      <alignment horizontal="center" vertical="center"/>
    </xf>
    <xf numFmtId="0" fontId="36" fillId="4" borderId="10" xfId="0" applyFont="1" applyFill="1" applyBorder="1" applyAlignment="1">
      <alignment horizontal="center" vertical="center"/>
    </xf>
    <xf numFmtId="17" fontId="36" fillId="26" borderId="9" xfId="0" quotePrefix="1" applyNumberFormat="1" applyFont="1" applyFill="1" applyBorder="1" applyAlignment="1">
      <alignment horizontal="center" vertical="center"/>
    </xf>
    <xf numFmtId="0" fontId="36" fillId="26" borderId="10" xfId="0" applyFont="1" applyFill="1" applyBorder="1" applyAlignment="1">
      <alignment horizontal="center" vertical="center"/>
    </xf>
    <xf numFmtId="17" fontId="36" fillId="12" borderId="9" xfId="0" quotePrefix="1" applyNumberFormat="1" applyFont="1" applyFill="1" applyBorder="1" applyAlignment="1">
      <alignment horizontal="center" vertical="center"/>
    </xf>
    <xf numFmtId="0" fontId="36" fillId="12" borderId="10" xfId="0" applyFont="1" applyFill="1" applyBorder="1" applyAlignment="1">
      <alignment horizontal="center" vertical="center"/>
    </xf>
    <xf numFmtId="17" fontId="36" fillId="7" borderId="9" xfId="0" quotePrefix="1" applyNumberFormat="1" applyFont="1" applyFill="1" applyBorder="1" applyAlignment="1">
      <alignment horizontal="center" vertical="center"/>
    </xf>
    <xf numFmtId="0" fontId="36" fillId="7" borderId="10" xfId="0" applyFont="1" applyFill="1" applyBorder="1" applyAlignment="1">
      <alignment horizontal="center" vertical="center"/>
    </xf>
    <xf numFmtId="17" fontId="36" fillId="13" borderId="9" xfId="0" quotePrefix="1" applyNumberFormat="1" applyFont="1" applyFill="1" applyBorder="1" applyAlignment="1">
      <alignment horizontal="center" vertical="center"/>
    </xf>
    <xf numFmtId="0" fontId="36" fillId="13" borderId="10" xfId="0" applyFont="1" applyFill="1" applyBorder="1" applyAlignment="1">
      <alignment horizontal="center" vertical="center"/>
    </xf>
    <xf numFmtId="17" fontId="27" fillId="6" borderId="9" xfId="0" quotePrefix="1" applyNumberFormat="1" applyFont="1" applyFill="1" applyBorder="1" applyAlignment="1">
      <alignment horizontal="center" vertical="center"/>
    </xf>
    <xf numFmtId="0" fontId="27" fillId="6" borderId="10" xfId="0" applyFont="1" applyFill="1" applyBorder="1" applyAlignment="1">
      <alignment horizontal="center" vertical="center"/>
    </xf>
    <xf numFmtId="17" fontId="36" fillId="6" borderId="9" xfId="0" quotePrefix="1" applyNumberFormat="1" applyFont="1" applyFill="1" applyBorder="1" applyAlignment="1">
      <alignment horizontal="center" vertical="center"/>
    </xf>
    <xf numFmtId="0" fontId="36" fillId="6" borderId="10" xfId="0" applyFont="1" applyFill="1" applyBorder="1" applyAlignment="1">
      <alignment horizontal="center" vertical="center"/>
    </xf>
    <xf numFmtId="17" fontId="36" fillId="32" borderId="9" xfId="0" quotePrefix="1" applyNumberFormat="1" applyFont="1" applyFill="1" applyBorder="1" applyAlignment="1">
      <alignment horizontal="center" vertical="center"/>
    </xf>
    <xf numFmtId="0" fontId="36" fillId="32" borderId="10" xfId="0" applyFont="1" applyFill="1" applyBorder="1" applyAlignment="1">
      <alignment horizontal="center" vertical="center"/>
    </xf>
    <xf numFmtId="17" fontId="32" fillId="33" borderId="9" xfId="0" quotePrefix="1" applyNumberFormat="1" applyFont="1" applyFill="1" applyBorder="1" applyAlignment="1">
      <alignment horizontal="center" vertical="center"/>
    </xf>
    <xf numFmtId="0" fontId="32" fillId="33" borderId="10" xfId="0" applyFont="1" applyFill="1" applyBorder="1" applyAlignment="1">
      <alignment horizontal="center" vertical="center"/>
    </xf>
    <xf numFmtId="17" fontId="32" fillId="34" borderId="9" xfId="0" quotePrefix="1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17" fontId="36" fillId="12" borderId="17" xfId="0" quotePrefix="1" applyNumberFormat="1" applyFont="1" applyFill="1" applyBorder="1" applyAlignment="1">
      <alignment horizontal="center" vertical="center"/>
    </xf>
    <xf numFmtId="0" fontId="36" fillId="12" borderId="18" xfId="0" applyFont="1" applyFill="1" applyBorder="1" applyAlignment="1">
      <alignment horizontal="center" vertical="center"/>
    </xf>
    <xf numFmtId="0" fontId="2" fillId="26" borderId="13" xfId="0" applyFont="1" applyFill="1" applyBorder="1" applyAlignment="1">
      <alignment horizontal="center" vertical="center"/>
    </xf>
    <xf numFmtId="0" fontId="2" fillId="26" borderId="14" xfId="0" applyFont="1" applyFill="1" applyBorder="1" applyAlignment="1">
      <alignment horizontal="center" vertical="center"/>
    </xf>
    <xf numFmtId="0" fontId="2" fillId="26" borderId="15" xfId="0" applyFont="1" applyFill="1" applyBorder="1" applyAlignment="1">
      <alignment horizontal="center" vertical="center"/>
    </xf>
    <xf numFmtId="0" fontId="2" fillId="26" borderId="16" xfId="0" applyFont="1" applyFill="1" applyBorder="1" applyAlignment="1">
      <alignment horizontal="center" vertical="center"/>
    </xf>
    <xf numFmtId="0" fontId="2" fillId="3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38" borderId="0" xfId="0" applyFont="1" applyFill="1" applyAlignment="1">
      <alignment horizontal="center" vertical="center"/>
    </xf>
    <xf numFmtId="0" fontId="11" fillId="16" borderId="0" xfId="0" applyFont="1" applyFill="1" applyAlignment="1">
      <alignment horizontal="center" vertical="center"/>
    </xf>
    <xf numFmtId="0" fontId="2" fillId="35" borderId="0" xfId="0" applyFont="1" applyFill="1" applyAlignment="1">
      <alignment horizontal="center" vertical="center"/>
    </xf>
    <xf numFmtId="0" fontId="2" fillId="3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99FF"/>
      <color rgb="FFFFFF99"/>
      <color rgb="FFFFCCFF"/>
      <color rgb="FFFFFFCC"/>
      <color rgb="FFEBE60C"/>
      <color rgb="FF008000"/>
      <color rgb="FFCC66FF"/>
      <color rgb="FFFF9900"/>
      <color rgb="FFF4B183"/>
      <color rgb="FFC55A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0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1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2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3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4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5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6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7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8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9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0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1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6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7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8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9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0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1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2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3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4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5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6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7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8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9.xml"/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0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1.xml"/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2.xml"/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3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4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5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6.xml"/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7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8.xml"/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9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0.xml"/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1.xml"/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2.xml"/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3.xml"/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4.xml"/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5.xml"/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6.xml"/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7.xml"/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8.xml"/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9.xml"/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0.xml"/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1.xml"/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2.xml"/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3.xml"/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4.xml"/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5.xml"/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6.xml"/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7.xml"/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8.xml"/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9.xml"/><Relationship Id="rId2" Type="http://schemas.microsoft.com/office/2011/relationships/chartColorStyle" Target="colors159.xml"/><Relationship Id="rId1" Type="http://schemas.microsoft.com/office/2011/relationships/chartStyle" Target="style159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0.xml"/><Relationship Id="rId2" Type="http://schemas.microsoft.com/office/2011/relationships/chartColorStyle" Target="colors160.xml"/><Relationship Id="rId1" Type="http://schemas.microsoft.com/office/2011/relationships/chartStyle" Target="style160.xml"/></Relationships>
</file>

<file path=xl/charts/_rels/chart1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1.xml"/><Relationship Id="rId2" Type="http://schemas.microsoft.com/office/2011/relationships/chartColorStyle" Target="colors161.xml"/><Relationship Id="rId1" Type="http://schemas.microsoft.com/office/2011/relationships/chartStyle" Target="style161.xml"/></Relationships>
</file>

<file path=xl/charts/_rels/chart1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2.xml"/><Relationship Id="rId2" Type="http://schemas.microsoft.com/office/2011/relationships/chartColorStyle" Target="colors162.xml"/><Relationship Id="rId1" Type="http://schemas.microsoft.com/office/2011/relationships/chartStyle" Target="style162.xml"/></Relationships>
</file>

<file path=xl/charts/_rels/chart1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3.xml"/><Relationship Id="rId2" Type="http://schemas.microsoft.com/office/2011/relationships/chartColorStyle" Target="colors163.xml"/><Relationship Id="rId1" Type="http://schemas.microsoft.com/office/2011/relationships/chartStyle" Target="style163.xml"/></Relationships>
</file>

<file path=xl/charts/_rels/chart1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4.xml"/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5.xml"/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6.xml"/><Relationship Id="rId2" Type="http://schemas.microsoft.com/office/2011/relationships/chartColorStyle" Target="colors166.xml"/><Relationship Id="rId1" Type="http://schemas.microsoft.com/office/2011/relationships/chartStyle" Target="style166.xml"/></Relationships>
</file>

<file path=xl/charts/_rels/chart1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7.xml"/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8.xml"/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9.xml"/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0.xml"/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1.xml"/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2.xml"/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3.xml"/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4.xml"/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5.xml"/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6.xml"/><Relationship Id="rId2" Type="http://schemas.microsoft.com/office/2011/relationships/chartColorStyle" Target="colors176.xml"/><Relationship Id="rId1" Type="http://schemas.microsoft.com/office/2011/relationships/chartStyle" Target="style176.xml"/></Relationships>
</file>

<file path=xl/charts/_rels/chart1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7.xml"/><Relationship Id="rId2" Type="http://schemas.microsoft.com/office/2011/relationships/chartColorStyle" Target="colors177.xml"/><Relationship Id="rId1" Type="http://schemas.microsoft.com/office/2011/relationships/chartStyle" Target="style177.xml"/></Relationships>
</file>

<file path=xl/charts/_rels/chart1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8.xml"/><Relationship Id="rId2" Type="http://schemas.microsoft.com/office/2011/relationships/chartColorStyle" Target="colors178.xml"/><Relationship Id="rId1" Type="http://schemas.microsoft.com/office/2011/relationships/chartStyle" Target="style178.xml"/></Relationships>
</file>

<file path=xl/charts/_rels/chart1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9.xml"/><Relationship Id="rId2" Type="http://schemas.microsoft.com/office/2011/relationships/chartColorStyle" Target="colors179.xml"/><Relationship Id="rId1" Type="http://schemas.microsoft.com/office/2011/relationships/chartStyle" Target="style179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0.xml"/><Relationship Id="rId2" Type="http://schemas.microsoft.com/office/2011/relationships/chartColorStyle" Target="colors180.xml"/><Relationship Id="rId1" Type="http://schemas.microsoft.com/office/2011/relationships/chartStyle" Target="style180.xml"/></Relationships>
</file>

<file path=xl/charts/_rels/chart1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1.xml"/><Relationship Id="rId2" Type="http://schemas.microsoft.com/office/2011/relationships/chartColorStyle" Target="colors181.xml"/><Relationship Id="rId1" Type="http://schemas.microsoft.com/office/2011/relationships/chartStyle" Target="style181.xml"/></Relationships>
</file>

<file path=xl/charts/_rels/chart18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2.xml"/><Relationship Id="rId2" Type="http://schemas.microsoft.com/office/2011/relationships/chartColorStyle" Target="colors182.xml"/><Relationship Id="rId1" Type="http://schemas.microsoft.com/office/2011/relationships/chartStyle" Target="style182.xml"/></Relationships>
</file>

<file path=xl/charts/_rels/chart1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3.xml"/><Relationship Id="rId2" Type="http://schemas.microsoft.com/office/2011/relationships/chartColorStyle" Target="colors183.xml"/><Relationship Id="rId1" Type="http://schemas.microsoft.com/office/2011/relationships/chartStyle" Target="style183.xml"/></Relationships>
</file>

<file path=xl/charts/_rels/chart1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4.xml"/><Relationship Id="rId2" Type="http://schemas.microsoft.com/office/2011/relationships/chartColorStyle" Target="colors184.xml"/><Relationship Id="rId1" Type="http://schemas.microsoft.com/office/2011/relationships/chartStyle" Target="style184.xml"/></Relationships>
</file>

<file path=xl/charts/_rels/chart1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5.xml"/><Relationship Id="rId2" Type="http://schemas.microsoft.com/office/2011/relationships/chartColorStyle" Target="colors185.xml"/><Relationship Id="rId1" Type="http://schemas.microsoft.com/office/2011/relationships/chartStyle" Target="style185.xml"/></Relationships>
</file>

<file path=xl/charts/_rels/chart1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6.xml"/><Relationship Id="rId2" Type="http://schemas.microsoft.com/office/2011/relationships/chartColorStyle" Target="colors186.xml"/><Relationship Id="rId1" Type="http://schemas.microsoft.com/office/2011/relationships/chartStyle" Target="style186.xml"/></Relationships>
</file>

<file path=xl/charts/_rels/chart1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7.xml"/><Relationship Id="rId2" Type="http://schemas.microsoft.com/office/2011/relationships/chartColorStyle" Target="colors187.xml"/><Relationship Id="rId1" Type="http://schemas.microsoft.com/office/2011/relationships/chartStyle" Target="style187.xml"/></Relationships>
</file>

<file path=xl/charts/_rels/chart1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8.xml"/><Relationship Id="rId2" Type="http://schemas.microsoft.com/office/2011/relationships/chartColorStyle" Target="colors188.xml"/><Relationship Id="rId1" Type="http://schemas.microsoft.com/office/2011/relationships/chartStyle" Target="style188.xml"/></Relationships>
</file>

<file path=xl/charts/_rels/chart1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9.xml"/><Relationship Id="rId2" Type="http://schemas.microsoft.com/office/2011/relationships/chartColorStyle" Target="colors189.xml"/><Relationship Id="rId1" Type="http://schemas.microsoft.com/office/2011/relationships/chartStyle" Target="style189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0.xml"/><Relationship Id="rId2" Type="http://schemas.microsoft.com/office/2011/relationships/chartColorStyle" Target="colors190.xml"/><Relationship Id="rId1" Type="http://schemas.microsoft.com/office/2011/relationships/chartStyle" Target="style190.xml"/></Relationships>
</file>

<file path=xl/charts/_rels/chart1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1.xml"/><Relationship Id="rId2" Type="http://schemas.microsoft.com/office/2011/relationships/chartColorStyle" Target="colors191.xml"/><Relationship Id="rId1" Type="http://schemas.microsoft.com/office/2011/relationships/chartStyle" Target="style191.xml"/></Relationships>
</file>

<file path=xl/charts/_rels/chart1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2.xml"/><Relationship Id="rId2" Type="http://schemas.microsoft.com/office/2011/relationships/chartColorStyle" Target="colors192.xml"/><Relationship Id="rId1" Type="http://schemas.microsoft.com/office/2011/relationships/chartStyle" Target="style192.xml"/></Relationships>
</file>

<file path=xl/charts/_rels/chart1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3.xml"/><Relationship Id="rId2" Type="http://schemas.microsoft.com/office/2011/relationships/chartColorStyle" Target="colors193.xml"/><Relationship Id="rId1" Type="http://schemas.microsoft.com/office/2011/relationships/chartStyle" Target="style193.xml"/></Relationships>
</file>

<file path=xl/charts/_rels/chart1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4.xml"/><Relationship Id="rId2" Type="http://schemas.microsoft.com/office/2011/relationships/chartColorStyle" Target="colors194.xml"/><Relationship Id="rId1" Type="http://schemas.microsoft.com/office/2011/relationships/chartStyle" Target="style194.xml"/></Relationships>
</file>

<file path=xl/charts/_rels/chart1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5.xml"/><Relationship Id="rId2" Type="http://schemas.microsoft.com/office/2011/relationships/chartColorStyle" Target="colors195.xml"/><Relationship Id="rId1" Type="http://schemas.microsoft.com/office/2011/relationships/chartStyle" Target="style195.xml"/></Relationships>
</file>

<file path=xl/charts/_rels/chart1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6.xml"/><Relationship Id="rId2" Type="http://schemas.microsoft.com/office/2011/relationships/chartColorStyle" Target="colors196.xml"/><Relationship Id="rId1" Type="http://schemas.microsoft.com/office/2011/relationships/chartStyle" Target="style196.xml"/></Relationships>
</file>

<file path=xl/charts/_rels/chart1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7.xml"/><Relationship Id="rId2" Type="http://schemas.microsoft.com/office/2011/relationships/chartColorStyle" Target="colors197.xml"/><Relationship Id="rId1" Type="http://schemas.microsoft.com/office/2011/relationships/chartStyle" Target="style197.xml"/></Relationships>
</file>

<file path=xl/charts/_rels/chart1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8.xml"/><Relationship Id="rId2" Type="http://schemas.microsoft.com/office/2011/relationships/chartColorStyle" Target="colors198.xml"/><Relationship Id="rId1" Type="http://schemas.microsoft.com/office/2011/relationships/chartStyle" Target="style198.xml"/></Relationships>
</file>

<file path=xl/charts/_rels/chart1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9.xml"/><Relationship Id="rId2" Type="http://schemas.microsoft.com/office/2011/relationships/chartColorStyle" Target="colors199.xml"/><Relationship Id="rId1" Type="http://schemas.microsoft.com/office/2011/relationships/chartStyle" Target="style19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0.xml"/><Relationship Id="rId2" Type="http://schemas.microsoft.com/office/2011/relationships/chartColorStyle" Target="colors200.xml"/><Relationship Id="rId1" Type="http://schemas.microsoft.com/office/2011/relationships/chartStyle" Target="style200.xml"/></Relationships>
</file>

<file path=xl/charts/_rels/chart2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1.xml"/><Relationship Id="rId2" Type="http://schemas.microsoft.com/office/2011/relationships/chartColorStyle" Target="colors201.xml"/><Relationship Id="rId1" Type="http://schemas.microsoft.com/office/2011/relationships/chartStyle" Target="style201.xml"/></Relationships>
</file>

<file path=xl/charts/_rels/chart2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2.xml"/><Relationship Id="rId2" Type="http://schemas.microsoft.com/office/2011/relationships/chartColorStyle" Target="colors202.xml"/><Relationship Id="rId1" Type="http://schemas.microsoft.com/office/2011/relationships/chartStyle" Target="style202.xml"/></Relationships>
</file>

<file path=xl/charts/_rels/chart2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3.xml"/><Relationship Id="rId2" Type="http://schemas.microsoft.com/office/2011/relationships/chartColorStyle" Target="colors203.xml"/><Relationship Id="rId1" Type="http://schemas.microsoft.com/office/2011/relationships/chartStyle" Target="style203.xml"/></Relationships>
</file>

<file path=xl/charts/_rels/chart2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4.xml"/><Relationship Id="rId2" Type="http://schemas.microsoft.com/office/2011/relationships/chartColorStyle" Target="colors204.xml"/><Relationship Id="rId1" Type="http://schemas.microsoft.com/office/2011/relationships/chartStyle" Target="style204.xml"/></Relationships>
</file>

<file path=xl/charts/_rels/chart2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5.xml"/><Relationship Id="rId2" Type="http://schemas.microsoft.com/office/2011/relationships/chartColorStyle" Target="colors205.xml"/><Relationship Id="rId1" Type="http://schemas.microsoft.com/office/2011/relationships/chartStyle" Target="style205.xml"/></Relationships>
</file>

<file path=xl/charts/_rels/chart2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6.xml"/><Relationship Id="rId2" Type="http://schemas.microsoft.com/office/2011/relationships/chartColorStyle" Target="colors206.xml"/><Relationship Id="rId1" Type="http://schemas.microsoft.com/office/2011/relationships/chartStyle" Target="style206.xml"/></Relationships>
</file>

<file path=xl/charts/_rels/chart2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7.xml"/><Relationship Id="rId2" Type="http://schemas.microsoft.com/office/2011/relationships/chartColorStyle" Target="colors207.xml"/><Relationship Id="rId1" Type="http://schemas.microsoft.com/office/2011/relationships/chartStyle" Target="style207.xml"/></Relationships>
</file>

<file path=xl/charts/_rels/chart2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8.xml"/><Relationship Id="rId2" Type="http://schemas.microsoft.com/office/2011/relationships/chartColorStyle" Target="colors208.xml"/><Relationship Id="rId1" Type="http://schemas.microsoft.com/office/2011/relationships/chartStyle" Target="style208.xml"/></Relationships>
</file>

<file path=xl/charts/_rels/chart2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9.xml"/><Relationship Id="rId2" Type="http://schemas.microsoft.com/office/2011/relationships/chartColorStyle" Target="colors209.xml"/><Relationship Id="rId1" Type="http://schemas.microsoft.com/office/2011/relationships/chartStyle" Target="style209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0.xml"/><Relationship Id="rId2" Type="http://schemas.microsoft.com/office/2011/relationships/chartColorStyle" Target="colors210.xml"/><Relationship Id="rId1" Type="http://schemas.microsoft.com/office/2011/relationships/chartStyle" Target="style210.xml"/></Relationships>
</file>

<file path=xl/charts/_rels/chart2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1.xml"/><Relationship Id="rId2" Type="http://schemas.microsoft.com/office/2011/relationships/chartColorStyle" Target="colors211.xml"/><Relationship Id="rId1" Type="http://schemas.microsoft.com/office/2011/relationships/chartStyle" Target="style211.xml"/></Relationships>
</file>

<file path=xl/charts/_rels/chart2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2.xml"/><Relationship Id="rId2" Type="http://schemas.microsoft.com/office/2011/relationships/chartColorStyle" Target="colors212.xml"/><Relationship Id="rId1" Type="http://schemas.microsoft.com/office/2011/relationships/chartStyle" Target="style212.xml"/></Relationships>
</file>

<file path=xl/charts/_rels/chart2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3.xml"/><Relationship Id="rId2" Type="http://schemas.microsoft.com/office/2011/relationships/chartColorStyle" Target="colors213.xml"/><Relationship Id="rId1" Type="http://schemas.microsoft.com/office/2011/relationships/chartStyle" Target="style213.xml"/></Relationships>
</file>

<file path=xl/charts/_rels/chart2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4.xml"/><Relationship Id="rId2" Type="http://schemas.microsoft.com/office/2011/relationships/chartColorStyle" Target="colors214.xml"/><Relationship Id="rId1" Type="http://schemas.microsoft.com/office/2011/relationships/chartStyle" Target="style214.xml"/></Relationships>
</file>

<file path=xl/charts/_rels/chart2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5.xml"/><Relationship Id="rId2" Type="http://schemas.microsoft.com/office/2011/relationships/chartColorStyle" Target="colors215.xml"/><Relationship Id="rId1" Type="http://schemas.microsoft.com/office/2011/relationships/chartStyle" Target="style215.xml"/></Relationships>
</file>

<file path=xl/charts/_rels/chart2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6.xml"/><Relationship Id="rId2" Type="http://schemas.microsoft.com/office/2011/relationships/chartColorStyle" Target="colors216.xml"/><Relationship Id="rId1" Type="http://schemas.microsoft.com/office/2011/relationships/chartStyle" Target="style216.xml"/></Relationships>
</file>

<file path=xl/charts/_rels/chart2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7.xml"/><Relationship Id="rId2" Type="http://schemas.microsoft.com/office/2011/relationships/chartColorStyle" Target="colors217.xml"/><Relationship Id="rId1" Type="http://schemas.microsoft.com/office/2011/relationships/chartStyle" Target="style217.xml"/></Relationships>
</file>

<file path=xl/charts/_rels/chart2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8.xml"/><Relationship Id="rId2" Type="http://schemas.microsoft.com/office/2011/relationships/chartColorStyle" Target="colors218.xml"/><Relationship Id="rId1" Type="http://schemas.microsoft.com/office/2011/relationships/chartStyle" Target="style218.xml"/></Relationships>
</file>

<file path=xl/charts/_rels/chart2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9.xml"/><Relationship Id="rId2" Type="http://schemas.microsoft.com/office/2011/relationships/chartColorStyle" Target="colors219.xml"/><Relationship Id="rId1" Type="http://schemas.microsoft.com/office/2011/relationships/chartStyle" Target="style219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0.xml"/><Relationship Id="rId2" Type="http://schemas.microsoft.com/office/2011/relationships/chartColorStyle" Target="colors220.xml"/><Relationship Id="rId1" Type="http://schemas.microsoft.com/office/2011/relationships/chartStyle" Target="style220.xml"/></Relationships>
</file>

<file path=xl/charts/_rels/chart2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1.xml"/><Relationship Id="rId2" Type="http://schemas.microsoft.com/office/2011/relationships/chartColorStyle" Target="colors221.xml"/><Relationship Id="rId1" Type="http://schemas.microsoft.com/office/2011/relationships/chartStyle" Target="style221.xml"/></Relationships>
</file>

<file path=xl/charts/_rels/chart2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2.xml"/><Relationship Id="rId2" Type="http://schemas.microsoft.com/office/2011/relationships/chartColorStyle" Target="colors222.xml"/><Relationship Id="rId1" Type="http://schemas.microsoft.com/office/2011/relationships/chartStyle" Target="style222.xml"/></Relationships>
</file>

<file path=xl/charts/_rels/chart2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3.xml"/><Relationship Id="rId2" Type="http://schemas.microsoft.com/office/2011/relationships/chartColorStyle" Target="colors223.xml"/><Relationship Id="rId1" Type="http://schemas.microsoft.com/office/2011/relationships/chartStyle" Target="style223.xml"/></Relationships>
</file>

<file path=xl/charts/_rels/chart2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4.xml"/><Relationship Id="rId2" Type="http://schemas.microsoft.com/office/2011/relationships/chartColorStyle" Target="colors224.xml"/><Relationship Id="rId1" Type="http://schemas.microsoft.com/office/2011/relationships/chartStyle" Target="style224.xml"/></Relationships>
</file>

<file path=xl/charts/_rels/chart2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5.xml"/><Relationship Id="rId2" Type="http://schemas.microsoft.com/office/2011/relationships/chartColorStyle" Target="colors225.xml"/><Relationship Id="rId1" Type="http://schemas.microsoft.com/office/2011/relationships/chartStyle" Target="style225.xml"/></Relationships>
</file>

<file path=xl/charts/_rels/chart2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6.xml"/><Relationship Id="rId2" Type="http://schemas.microsoft.com/office/2011/relationships/chartColorStyle" Target="colors226.xml"/><Relationship Id="rId1" Type="http://schemas.microsoft.com/office/2011/relationships/chartStyle" Target="style226.xml"/></Relationships>
</file>

<file path=xl/charts/_rels/chart2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7.xml"/><Relationship Id="rId2" Type="http://schemas.microsoft.com/office/2011/relationships/chartColorStyle" Target="colors227.xml"/><Relationship Id="rId1" Type="http://schemas.microsoft.com/office/2011/relationships/chartStyle" Target="style227.xml"/></Relationships>
</file>

<file path=xl/charts/_rels/chart2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8.xml"/><Relationship Id="rId2" Type="http://schemas.microsoft.com/office/2011/relationships/chartColorStyle" Target="colors228.xml"/><Relationship Id="rId1" Type="http://schemas.microsoft.com/office/2011/relationships/chartStyle" Target="style228.xml"/></Relationships>
</file>

<file path=xl/charts/_rels/chart2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9.xml"/><Relationship Id="rId2" Type="http://schemas.microsoft.com/office/2011/relationships/chartColorStyle" Target="colors229.xml"/><Relationship Id="rId1" Type="http://schemas.microsoft.com/office/2011/relationships/chartStyle" Target="style229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0.xml"/><Relationship Id="rId2" Type="http://schemas.microsoft.com/office/2011/relationships/chartColorStyle" Target="colors230.xml"/><Relationship Id="rId1" Type="http://schemas.microsoft.com/office/2011/relationships/chartStyle" Target="style230.xml"/></Relationships>
</file>

<file path=xl/charts/_rels/chart2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1.xml"/><Relationship Id="rId2" Type="http://schemas.microsoft.com/office/2011/relationships/chartColorStyle" Target="colors231.xml"/><Relationship Id="rId1" Type="http://schemas.microsoft.com/office/2011/relationships/chartStyle" Target="style231.xml"/></Relationships>
</file>

<file path=xl/charts/_rels/chart2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2.xml"/><Relationship Id="rId2" Type="http://schemas.microsoft.com/office/2011/relationships/chartColorStyle" Target="colors232.xml"/><Relationship Id="rId1" Type="http://schemas.microsoft.com/office/2011/relationships/chartStyle" Target="style232.xml"/></Relationships>
</file>

<file path=xl/charts/_rels/chart2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3.xml"/><Relationship Id="rId2" Type="http://schemas.microsoft.com/office/2011/relationships/chartColorStyle" Target="colors233.xml"/><Relationship Id="rId1" Type="http://schemas.microsoft.com/office/2011/relationships/chartStyle" Target="style233.xml"/></Relationships>
</file>

<file path=xl/charts/_rels/chart2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4.xml"/><Relationship Id="rId2" Type="http://schemas.microsoft.com/office/2011/relationships/chartColorStyle" Target="colors234.xml"/><Relationship Id="rId1" Type="http://schemas.microsoft.com/office/2011/relationships/chartStyle" Target="style234.xml"/></Relationships>
</file>

<file path=xl/charts/_rels/chart2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5.xml"/><Relationship Id="rId2" Type="http://schemas.microsoft.com/office/2011/relationships/chartColorStyle" Target="colors235.xml"/><Relationship Id="rId1" Type="http://schemas.microsoft.com/office/2011/relationships/chartStyle" Target="style235.xml"/></Relationships>
</file>

<file path=xl/charts/_rels/chart2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6.xml"/><Relationship Id="rId2" Type="http://schemas.microsoft.com/office/2011/relationships/chartColorStyle" Target="colors236.xml"/><Relationship Id="rId1" Type="http://schemas.microsoft.com/office/2011/relationships/chartStyle" Target="style236.xml"/></Relationships>
</file>

<file path=xl/charts/_rels/chart2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7.xml"/><Relationship Id="rId2" Type="http://schemas.microsoft.com/office/2011/relationships/chartColorStyle" Target="colors237.xml"/><Relationship Id="rId1" Type="http://schemas.microsoft.com/office/2011/relationships/chartStyle" Target="style237.xml"/></Relationships>
</file>

<file path=xl/charts/_rels/chart2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8.xml"/><Relationship Id="rId2" Type="http://schemas.microsoft.com/office/2011/relationships/chartColorStyle" Target="colors238.xml"/><Relationship Id="rId1" Type="http://schemas.microsoft.com/office/2011/relationships/chartStyle" Target="style238.xml"/></Relationships>
</file>

<file path=xl/charts/_rels/chart2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9.xml"/><Relationship Id="rId2" Type="http://schemas.microsoft.com/office/2011/relationships/chartColorStyle" Target="colors239.xml"/><Relationship Id="rId1" Type="http://schemas.microsoft.com/office/2011/relationships/chartStyle" Target="style239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0.xml"/><Relationship Id="rId2" Type="http://schemas.microsoft.com/office/2011/relationships/chartColorStyle" Target="colors240.xml"/><Relationship Id="rId1" Type="http://schemas.microsoft.com/office/2011/relationships/chartStyle" Target="style240.xml"/></Relationships>
</file>

<file path=xl/charts/_rels/chart2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1.xml"/><Relationship Id="rId2" Type="http://schemas.microsoft.com/office/2011/relationships/chartColorStyle" Target="colors241.xml"/><Relationship Id="rId1" Type="http://schemas.microsoft.com/office/2011/relationships/chartStyle" Target="style241.xml"/></Relationships>
</file>

<file path=xl/charts/_rels/chart2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2.xml"/><Relationship Id="rId2" Type="http://schemas.microsoft.com/office/2011/relationships/chartColorStyle" Target="colors242.xml"/><Relationship Id="rId1" Type="http://schemas.microsoft.com/office/2011/relationships/chartStyle" Target="style242.xml"/></Relationships>
</file>

<file path=xl/charts/_rels/chart2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3.xml"/><Relationship Id="rId2" Type="http://schemas.microsoft.com/office/2011/relationships/chartColorStyle" Target="colors243.xml"/><Relationship Id="rId1" Type="http://schemas.microsoft.com/office/2011/relationships/chartStyle" Target="style243.xml"/></Relationships>
</file>

<file path=xl/charts/_rels/chart2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4.xml"/><Relationship Id="rId2" Type="http://schemas.microsoft.com/office/2011/relationships/chartColorStyle" Target="colors244.xml"/><Relationship Id="rId1" Type="http://schemas.microsoft.com/office/2011/relationships/chartStyle" Target="style244.xml"/></Relationships>
</file>

<file path=xl/charts/_rels/chart2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5.xml"/><Relationship Id="rId2" Type="http://schemas.microsoft.com/office/2011/relationships/chartColorStyle" Target="colors245.xml"/><Relationship Id="rId1" Type="http://schemas.microsoft.com/office/2011/relationships/chartStyle" Target="style245.xml"/></Relationships>
</file>

<file path=xl/charts/_rels/chart2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6.xml"/><Relationship Id="rId2" Type="http://schemas.microsoft.com/office/2011/relationships/chartColorStyle" Target="colors246.xml"/><Relationship Id="rId1" Type="http://schemas.microsoft.com/office/2011/relationships/chartStyle" Target="style246.xml"/></Relationships>
</file>

<file path=xl/charts/_rels/chart2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7.xml"/><Relationship Id="rId2" Type="http://schemas.microsoft.com/office/2011/relationships/chartColorStyle" Target="colors247.xml"/><Relationship Id="rId1" Type="http://schemas.microsoft.com/office/2011/relationships/chartStyle" Target="style247.xml"/></Relationships>
</file>

<file path=xl/charts/_rels/chart2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8.xml"/><Relationship Id="rId2" Type="http://schemas.microsoft.com/office/2011/relationships/chartColorStyle" Target="colors248.xml"/><Relationship Id="rId1" Type="http://schemas.microsoft.com/office/2011/relationships/chartStyle" Target="style248.xml"/></Relationships>
</file>

<file path=xl/charts/_rels/chart2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9.xml"/><Relationship Id="rId2" Type="http://schemas.microsoft.com/office/2011/relationships/chartColorStyle" Target="colors249.xml"/><Relationship Id="rId1" Type="http://schemas.microsoft.com/office/2011/relationships/chartStyle" Target="style249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0.xml"/><Relationship Id="rId2" Type="http://schemas.microsoft.com/office/2011/relationships/chartColorStyle" Target="colors250.xml"/><Relationship Id="rId1" Type="http://schemas.microsoft.com/office/2011/relationships/chartStyle" Target="style250.xml"/></Relationships>
</file>

<file path=xl/charts/_rels/chart2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1.xml"/><Relationship Id="rId2" Type="http://schemas.microsoft.com/office/2011/relationships/chartColorStyle" Target="colors251.xml"/><Relationship Id="rId1" Type="http://schemas.microsoft.com/office/2011/relationships/chartStyle" Target="style251.xml"/></Relationships>
</file>

<file path=xl/charts/_rels/chart2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2.xml"/><Relationship Id="rId2" Type="http://schemas.microsoft.com/office/2011/relationships/chartColorStyle" Target="colors252.xml"/><Relationship Id="rId1" Type="http://schemas.microsoft.com/office/2011/relationships/chartStyle" Target="style252.xml"/></Relationships>
</file>

<file path=xl/charts/_rels/chart2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3.xml"/><Relationship Id="rId2" Type="http://schemas.microsoft.com/office/2011/relationships/chartColorStyle" Target="colors253.xml"/><Relationship Id="rId1" Type="http://schemas.microsoft.com/office/2011/relationships/chartStyle" Target="style253.xml"/></Relationships>
</file>

<file path=xl/charts/_rels/chart2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4.xml"/><Relationship Id="rId2" Type="http://schemas.microsoft.com/office/2011/relationships/chartColorStyle" Target="colors254.xml"/><Relationship Id="rId1" Type="http://schemas.microsoft.com/office/2011/relationships/chartStyle" Target="style254.xml"/></Relationships>
</file>

<file path=xl/charts/_rels/chart2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5.xml"/><Relationship Id="rId2" Type="http://schemas.microsoft.com/office/2011/relationships/chartColorStyle" Target="colors255.xml"/><Relationship Id="rId1" Type="http://schemas.microsoft.com/office/2011/relationships/chartStyle" Target="style255.xml"/></Relationships>
</file>

<file path=xl/charts/_rels/chart2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6.xml"/><Relationship Id="rId2" Type="http://schemas.microsoft.com/office/2011/relationships/chartColorStyle" Target="colors256.xml"/><Relationship Id="rId1" Type="http://schemas.microsoft.com/office/2011/relationships/chartStyle" Target="style256.xml"/></Relationships>
</file>

<file path=xl/charts/_rels/chart2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7.xml"/><Relationship Id="rId2" Type="http://schemas.microsoft.com/office/2011/relationships/chartColorStyle" Target="colors257.xml"/><Relationship Id="rId1" Type="http://schemas.microsoft.com/office/2011/relationships/chartStyle" Target="style257.xml"/></Relationships>
</file>

<file path=xl/charts/_rels/chart2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8.xml"/><Relationship Id="rId2" Type="http://schemas.microsoft.com/office/2011/relationships/chartColorStyle" Target="colors258.xml"/><Relationship Id="rId1" Type="http://schemas.microsoft.com/office/2011/relationships/chartStyle" Target="style258.xml"/></Relationships>
</file>

<file path=xl/charts/_rels/chart2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9.xml"/><Relationship Id="rId2" Type="http://schemas.microsoft.com/office/2011/relationships/chartColorStyle" Target="colors259.xml"/><Relationship Id="rId1" Type="http://schemas.microsoft.com/office/2011/relationships/chartStyle" Target="style259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0.xml"/><Relationship Id="rId2" Type="http://schemas.microsoft.com/office/2011/relationships/chartColorStyle" Target="colors260.xml"/><Relationship Id="rId1" Type="http://schemas.microsoft.com/office/2011/relationships/chartStyle" Target="style260.xml"/></Relationships>
</file>

<file path=xl/charts/_rels/chart2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1.xml"/><Relationship Id="rId2" Type="http://schemas.microsoft.com/office/2011/relationships/chartColorStyle" Target="colors261.xml"/><Relationship Id="rId1" Type="http://schemas.microsoft.com/office/2011/relationships/chartStyle" Target="style261.xml"/></Relationships>
</file>

<file path=xl/charts/_rels/chart2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2.xml"/><Relationship Id="rId2" Type="http://schemas.microsoft.com/office/2011/relationships/chartColorStyle" Target="colors262.xml"/><Relationship Id="rId1" Type="http://schemas.microsoft.com/office/2011/relationships/chartStyle" Target="style262.xml"/></Relationships>
</file>

<file path=xl/charts/_rels/chart2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3.xml"/><Relationship Id="rId2" Type="http://schemas.microsoft.com/office/2011/relationships/chartColorStyle" Target="colors263.xml"/><Relationship Id="rId1" Type="http://schemas.microsoft.com/office/2011/relationships/chartStyle" Target="style263.xml"/></Relationships>
</file>

<file path=xl/charts/_rels/chart2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4.xml"/><Relationship Id="rId2" Type="http://schemas.microsoft.com/office/2011/relationships/chartColorStyle" Target="colors264.xml"/><Relationship Id="rId1" Type="http://schemas.microsoft.com/office/2011/relationships/chartStyle" Target="style264.xml"/></Relationships>
</file>

<file path=xl/charts/_rels/chart2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5.xml"/><Relationship Id="rId2" Type="http://schemas.microsoft.com/office/2011/relationships/chartColorStyle" Target="colors265.xml"/><Relationship Id="rId1" Type="http://schemas.microsoft.com/office/2011/relationships/chartStyle" Target="style265.xml"/></Relationships>
</file>

<file path=xl/charts/_rels/chart2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6.xml"/><Relationship Id="rId2" Type="http://schemas.microsoft.com/office/2011/relationships/chartColorStyle" Target="colors266.xml"/><Relationship Id="rId1" Type="http://schemas.microsoft.com/office/2011/relationships/chartStyle" Target="style266.xml"/></Relationships>
</file>

<file path=xl/charts/_rels/chart2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7.xml"/><Relationship Id="rId2" Type="http://schemas.microsoft.com/office/2011/relationships/chartColorStyle" Target="colors267.xml"/><Relationship Id="rId1" Type="http://schemas.microsoft.com/office/2011/relationships/chartStyle" Target="style267.xml"/></Relationships>
</file>

<file path=xl/charts/_rels/chart2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8.xml"/><Relationship Id="rId2" Type="http://schemas.microsoft.com/office/2011/relationships/chartColorStyle" Target="colors268.xml"/><Relationship Id="rId1" Type="http://schemas.microsoft.com/office/2011/relationships/chartStyle" Target="style268.xml"/></Relationships>
</file>

<file path=xl/charts/_rels/chart2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9.xml"/><Relationship Id="rId2" Type="http://schemas.microsoft.com/office/2011/relationships/chartColorStyle" Target="colors269.xml"/><Relationship Id="rId1" Type="http://schemas.microsoft.com/office/2011/relationships/chartStyle" Target="style26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0.xml"/><Relationship Id="rId2" Type="http://schemas.microsoft.com/office/2011/relationships/chartColorStyle" Target="colors270.xml"/><Relationship Id="rId1" Type="http://schemas.microsoft.com/office/2011/relationships/chartStyle" Target="style270.xml"/></Relationships>
</file>

<file path=xl/charts/_rels/chart2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1.xml"/><Relationship Id="rId2" Type="http://schemas.microsoft.com/office/2011/relationships/chartColorStyle" Target="colors271.xml"/><Relationship Id="rId1" Type="http://schemas.microsoft.com/office/2011/relationships/chartStyle" Target="style271.xml"/></Relationships>
</file>

<file path=xl/charts/_rels/chart2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2.xml"/><Relationship Id="rId2" Type="http://schemas.microsoft.com/office/2011/relationships/chartColorStyle" Target="colors272.xml"/><Relationship Id="rId1" Type="http://schemas.microsoft.com/office/2011/relationships/chartStyle" Target="style272.xml"/></Relationships>
</file>

<file path=xl/charts/_rels/chart2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3.xml"/><Relationship Id="rId2" Type="http://schemas.microsoft.com/office/2011/relationships/chartColorStyle" Target="colors273.xml"/><Relationship Id="rId1" Type="http://schemas.microsoft.com/office/2011/relationships/chartStyle" Target="style273.xml"/></Relationships>
</file>

<file path=xl/charts/_rels/chart2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4.xml"/><Relationship Id="rId2" Type="http://schemas.microsoft.com/office/2011/relationships/chartColorStyle" Target="colors274.xml"/><Relationship Id="rId1" Type="http://schemas.microsoft.com/office/2011/relationships/chartStyle" Target="style274.xml"/></Relationships>
</file>

<file path=xl/charts/_rels/chart2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5.xml"/><Relationship Id="rId2" Type="http://schemas.microsoft.com/office/2011/relationships/chartColorStyle" Target="colors275.xml"/><Relationship Id="rId1" Type="http://schemas.microsoft.com/office/2011/relationships/chartStyle" Target="style275.xml"/></Relationships>
</file>

<file path=xl/charts/_rels/chart2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6.xml"/><Relationship Id="rId2" Type="http://schemas.microsoft.com/office/2011/relationships/chartColorStyle" Target="colors276.xml"/><Relationship Id="rId1" Type="http://schemas.microsoft.com/office/2011/relationships/chartStyle" Target="style276.xml"/></Relationships>
</file>

<file path=xl/charts/_rels/chart2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7.xml"/><Relationship Id="rId2" Type="http://schemas.microsoft.com/office/2011/relationships/chartColorStyle" Target="colors277.xml"/><Relationship Id="rId1" Type="http://schemas.microsoft.com/office/2011/relationships/chartStyle" Target="style277.xml"/></Relationships>
</file>

<file path=xl/charts/_rels/chart2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8.xml"/><Relationship Id="rId2" Type="http://schemas.microsoft.com/office/2011/relationships/chartColorStyle" Target="colors278.xml"/><Relationship Id="rId1" Type="http://schemas.microsoft.com/office/2011/relationships/chartStyle" Target="style278.xml"/></Relationships>
</file>

<file path=xl/charts/_rels/chart2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9.xml"/><Relationship Id="rId2" Type="http://schemas.microsoft.com/office/2011/relationships/chartColorStyle" Target="colors279.xml"/><Relationship Id="rId1" Type="http://schemas.microsoft.com/office/2011/relationships/chartStyle" Target="style279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0.xml"/><Relationship Id="rId2" Type="http://schemas.microsoft.com/office/2011/relationships/chartColorStyle" Target="colors280.xml"/><Relationship Id="rId1" Type="http://schemas.microsoft.com/office/2011/relationships/chartStyle" Target="style280.xml"/></Relationships>
</file>

<file path=xl/charts/_rels/chart2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1.xml"/><Relationship Id="rId2" Type="http://schemas.microsoft.com/office/2011/relationships/chartColorStyle" Target="colors281.xml"/><Relationship Id="rId1" Type="http://schemas.microsoft.com/office/2011/relationships/chartStyle" Target="style281.xml"/></Relationships>
</file>

<file path=xl/charts/_rels/chart28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2.xml"/><Relationship Id="rId2" Type="http://schemas.microsoft.com/office/2011/relationships/chartColorStyle" Target="colors282.xml"/><Relationship Id="rId1" Type="http://schemas.microsoft.com/office/2011/relationships/chartStyle" Target="style282.xml"/></Relationships>
</file>

<file path=xl/charts/_rels/chart2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3.xml"/><Relationship Id="rId2" Type="http://schemas.microsoft.com/office/2011/relationships/chartColorStyle" Target="colors283.xml"/><Relationship Id="rId1" Type="http://schemas.microsoft.com/office/2011/relationships/chartStyle" Target="style283.xml"/></Relationships>
</file>

<file path=xl/charts/_rels/chart2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4.xml"/><Relationship Id="rId2" Type="http://schemas.microsoft.com/office/2011/relationships/chartColorStyle" Target="colors284.xml"/><Relationship Id="rId1" Type="http://schemas.microsoft.com/office/2011/relationships/chartStyle" Target="style284.xml"/></Relationships>
</file>

<file path=xl/charts/_rels/chart2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5.xml"/><Relationship Id="rId2" Type="http://schemas.microsoft.com/office/2011/relationships/chartColorStyle" Target="colors285.xml"/><Relationship Id="rId1" Type="http://schemas.microsoft.com/office/2011/relationships/chartStyle" Target="style285.xml"/></Relationships>
</file>

<file path=xl/charts/_rels/chart2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6.xml"/><Relationship Id="rId2" Type="http://schemas.microsoft.com/office/2011/relationships/chartColorStyle" Target="colors286.xml"/><Relationship Id="rId1" Type="http://schemas.microsoft.com/office/2011/relationships/chartStyle" Target="style286.xml"/></Relationships>
</file>

<file path=xl/charts/_rels/chart2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7.xml"/><Relationship Id="rId2" Type="http://schemas.microsoft.com/office/2011/relationships/chartColorStyle" Target="colors287.xml"/><Relationship Id="rId1" Type="http://schemas.microsoft.com/office/2011/relationships/chartStyle" Target="style287.xml"/></Relationships>
</file>

<file path=xl/charts/_rels/chart2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8.xml"/><Relationship Id="rId2" Type="http://schemas.microsoft.com/office/2011/relationships/chartColorStyle" Target="colors288.xml"/><Relationship Id="rId1" Type="http://schemas.microsoft.com/office/2011/relationships/chartStyle" Target="style288.xml"/></Relationships>
</file>

<file path=xl/charts/_rels/chart2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9.xml"/><Relationship Id="rId2" Type="http://schemas.microsoft.com/office/2011/relationships/chartColorStyle" Target="colors289.xml"/><Relationship Id="rId1" Type="http://schemas.microsoft.com/office/2011/relationships/chartStyle" Target="style289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0.xml"/><Relationship Id="rId2" Type="http://schemas.microsoft.com/office/2011/relationships/chartColorStyle" Target="colors290.xml"/><Relationship Id="rId1" Type="http://schemas.microsoft.com/office/2011/relationships/chartStyle" Target="style290.xml"/></Relationships>
</file>

<file path=xl/charts/_rels/chart2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1.xml"/><Relationship Id="rId2" Type="http://schemas.microsoft.com/office/2011/relationships/chartColorStyle" Target="colors291.xml"/><Relationship Id="rId1" Type="http://schemas.microsoft.com/office/2011/relationships/chartStyle" Target="style291.xml"/></Relationships>
</file>

<file path=xl/charts/_rels/chart2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2.xml"/><Relationship Id="rId2" Type="http://schemas.microsoft.com/office/2011/relationships/chartColorStyle" Target="colors292.xml"/><Relationship Id="rId1" Type="http://schemas.microsoft.com/office/2011/relationships/chartStyle" Target="style292.xml"/></Relationships>
</file>

<file path=xl/charts/_rels/chart2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3.xml"/><Relationship Id="rId2" Type="http://schemas.microsoft.com/office/2011/relationships/chartColorStyle" Target="colors293.xml"/><Relationship Id="rId1" Type="http://schemas.microsoft.com/office/2011/relationships/chartStyle" Target="style293.xml"/></Relationships>
</file>

<file path=xl/charts/_rels/chart2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4.xml"/><Relationship Id="rId2" Type="http://schemas.microsoft.com/office/2011/relationships/chartColorStyle" Target="colors294.xml"/><Relationship Id="rId1" Type="http://schemas.microsoft.com/office/2011/relationships/chartStyle" Target="style294.xml"/></Relationships>
</file>

<file path=xl/charts/_rels/chart2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5.xml"/><Relationship Id="rId2" Type="http://schemas.microsoft.com/office/2011/relationships/chartColorStyle" Target="colors295.xml"/><Relationship Id="rId1" Type="http://schemas.microsoft.com/office/2011/relationships/chartStyle" Target="style295.xml"/></Relationships>
</file>

<file path=xl/charts/_rels/chart2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6.xml"/><Relationship Id="rId2" Type="http://schemas.microsoft.com/office/2011/relationships/chartColorStyle" Target="colors296.xml"/><Relationship Id="rId1" Type="http://schemas.microsoft.com/office/2011/relationships/chartStyle" Target="style296.xml"/></Relationships>
</file>

<file path=xl/charts/_rels/chart2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7.xml"/><Relationship Id="rId2" Type="http://schemas.microsoft.com/office/2011/relationships/chartColorStyle" Target="colors297.xml"/><Relationship Id="rId1" Type="http://schemas.microsoft.com/office/2011/relationships/chartStyle" Target="style297.xml"/></Relationships>
</file>

<file path=xl/charts/_rels/chart2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8.xml"/><Relationship Id="rId2" Type="http://schemas.microsoft.com/office/2011/relationships/chartColorStyle" Target="colors298.xml"/><Relationship Id="rId1" Type="http://schemas.microsoft.com/office/2011/relationships/chartStyle" Target="style298.xml"/></Relationships>
</file>

<file path=xl/charts/_rels/chart2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9.xml"/><Relationship Id="rId2" Type="http://schemas.microsoft.com/office/2011/relationships/chartColorStyle" Target="colors299.xml"/><Relationship Id="rId1" Type="http://schemas.microsoft.com/office/2011/relationships/chartStyle" Target="style29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0.xml"/><Relationship Id="rId2" Type="http://schemas.microsoft.com/office/2011/relationships/chartColorStyle" Target="colors300.xml"/><Relationship Id="rId1" Type="http://schemas.microsoft.com/office/2011/relationships/chartStyle" Target="style300.xml"/></Relationships>
</file>

<file path=xl/charts/_rels/chart3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1.xml"/><Relationship Id="rId2" Type="http://schemas.microsoft.com/office/2011/relationships/chartColorStyle" Target="colors301.xml"/><Relationship Id="rId1" Type="http://schemas.microsoft.com/office/2011/relationships/chartStyle" Target="style301.xml"/></Relationships>
</file>

<file path=xl/charts/_rels/chart3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2.xml"/><Relationship Id="rId2" Type="http://schemas.microsoft.com/office/2011/relationships/chartColorStyle" Target="colors302.xml"/><Relationship Id="rId1" Type="http://schemas.microsoft.com/office/2011/relationships/chartStyle" Target="style302.xml"/></Relationships>
</file>

<file path=xl/charts/_rels/chart3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3.xml"/><Relationship Id="rId2" Type="http://schemas.microsoft.com/office/2011/relationships/chartColorStyle" Target="colors303.xml"/><Relationship Id="rId1" Type="http://schemas.microsoft.com/office/2011/relationships/chartStyle" Target="style303.xml"/></Relationships>
</file>

<file path=xl/charts/_rels/chart3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4.xml"/><Relationship Id="rId2" Type="http://schemas.microsoft.com/office/2011/relationships/chartColorStyle" Target="colors304.xml"/><Relationship Id="rId1" Type="http://schemas.microsoft.com/office/2011/relationships/chartStyle" Target="style304.xml"/></Relationships>
</file>

<file path=xl/charts/_rels/chart3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5.xml"/><Relationship Id="rId2" Type="http://schemas.microsoft.com/office/2011/relationships/chartColorStyle" Target="colors305.xml"/><Relationship Id="rId1" Type="http://schemas.microsoft.com/office/2011/relationships/chartStyle" Target="style305.xml"/></Relationships>
</file>

<file path=xl/charts/_rels/chart3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6.xml"/><Relationship Id="rId2" Type="http://schemas.microsoft.com/office/2011/relationships/chartColorStyle" Target="colors306.xml"/><Relationship Id="rId1" Type="http://schemas.microsoft.com/office/2011/relationships/chartStyle" Target="style306.xml"/></Relationships>
</file>

<file path=xl/charts/_rels/chart3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7.xml"/><Relationship Id="rId2" Type="http://schemas.microsoft.com/office/2011/relationships/chartColorStyle" Target="colors307.xml"/><Relationship Id="rId1" Type="http://schemas.microsoft.com/office/2011/relationships/chartStyle" Target="style307.xml"/></Relationships>
</file>

<file path=xl/charts/_rels/chart3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8.xml"/><Relationship Id="rId2" Type="http://schemas.microsoft.com/office/2011/relationships/chartColorStyle" Target="colors308.xml"/><Relationship Id="rId1" Type="http://schemas.microsoft.com/office/2011/relationships/chartStyle" Target="style308.xml"/></Relationships>
</file>

<file path=xl/charts/_rels/chart3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9.xml"/><Relationship Id="rId2" Type="http://schemas.microsoft.com/office/2011/relationships/chartColorStyle" Target="colors309.xml"/><Relationship Id="rId1" Type="http://schemas.microsoft.com/office/2011/relationships/chartStyle" Target="style309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0.xml"/><Relationship Id="rId2" Type="http://schemas.microsoft.com/office/2011/relationships/chartColorStyle" Target="colors310.xml"/><Relationship Id="rId1" Type="http://schemas.microsoft.com/office/2011/relationships/chartStyle" Target="style310.xml"/></Relationships>
</file>

<file path=xl/charts/_rels/chart3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1.xml"/><Relationship Id="rId2" Type="http://schemas.microsoft.com/office/2011/relationships/chartColorStyle" Target="colors311.xml"/><Relationship Id="rId1" Type="http://schemas.microsoft.com/office/2011/relationships/chartStyle" Target="style311.xml"/></Relationships>
</file>

<file path=xl/charts/_rels/chart3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2.xml"/><Relationship Id="rId2" Type="http://schemas.microsoft.com/office/2011/relationships/chartColorStyle" Target="colors312.xml"/><Relationship Id="rId1" Type="http://schemas.microsoft.com/office/2011/relationships/chartStyle" Target="style312.xml"/></Relationships>
</file>

<file path=xl/charts/_rels/chart3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3.xml"/><Relationship Id="rId2" Type="http://schemas.microsoft.com/office/2011/relationships/chartColorStyle" Target="colors313.xml"/><Relationship Id="rId1" Type="http://schemas.microsoft.com/office/2011/relationships/chartStyle" Target="style313.xml"/></Relationships>
</file>

<file path=xl/charts/_rels/chart3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4.xml"/><Relationship Id="rId2" Type="http://schemas.microsoft.com/office/2011/relationships/chartColorStyle" Target="colors314.xml"/><Relationship Id="rId1" Type="http://schemas.microsoft.com/office/2011/relationships/chartStyle" Target="style314.xml"/></Relationships>
</file>

<file path=xl/charts/_rels/chart3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5.xml"/><Relationship Id="rId2" Type="http://schemas.microsoft.com/office/2011/relationships/chartColorStyle" Target="colors315.xml"/><Relationship Id="rId1" Type="http://schemas.microsoft.com/office/2011/relationships/chartStyle" Target="style315.xml"/></Relationships>
</file>

<file path=xl/charts/_rels/chart3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6.xml"/><Relationship Id="rId2" Type="http://schemas.microsoft.com/office/2011/relationships/chartColorStyle" Target="colors316.xml"/><Relationship Id="rId1" Type="http://schemas.microsoft.com/office/2011/relationships/chartStyle" Target="style316.xml"/></Relationships>
</file>

<file path=xl/charts/_rels/chart3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7.xml"/><Relationship Id="rId2" Type="http://schemas.microsoft.com/office/2011/relationships/chartColorStyle" Target="colors317.xml"/><Relationship Id="rId1" Type="http://schemas.microsoft.com/office/2011/relationships/chartStyle" Target="style317.xml"/></Relationships>
</file>

<file path=xl/charts/_rels/chart3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8.xml"/><Relationship Id="rId2" Type="http://schemas.microsoft.com/office/2011/relationships/chartColorStyle" Target="colors318.xml"/><Relationship Id="rId1" Type="http://schemas.microsoft.com/office/2011/relationships/chartStyle" Target="style318.xml"/></Relationships>
</file>

<file path=xl/charts/_rels/chart3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9.xml"/><Relationship Id="rId2" Type="http://schemas.microsoft.com/office/2011/relationships/chartColorStyle" Target="colors319.xml"/><Relationship Id="rId1" Type="http://schemas.microsoft.com/office/2011/relationships/chartStyle" Target="style319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0.xml"/><Relationship Id="rId2" Type="http://schemas.microsoft.com/office/2011/relationships/chartColorStyle" Target="colors320.xml"/><Relationship Id="rId1" Type="http://schemas.microsoft.com/office/2011/relationships/chartStyle" Target="style320.xml"/></Relationships>
</file>

<file path=xl/charts/_rels/chart3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1.xml"/><Relationship Id="rId2" Type="http://schemas.microsoft.com/office/2011/relationships/chartColorStyle" Target="colors321.xml"/><Relationship Id="rId1" Type="http://schemas.microsoft.com/office/2011/relationships/chartStyle" Target="style321.xml"/></Relationships>
</file>

<file path=xl/charts/_rels/chart3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2.xml"/><Relationship Id="rId2" Type="http://schemas.microsoft.com/office/2011/relationships/chartColorStyle" Target="colors322.xml"/><Relationship Id="rId1" Type="http://schemas.microsoft.com/office/2011/relationships/chartStyle" Target="style322.xml"/></Relationships>
</file>

<file path=xl/charts/_rels/chart3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3.xml"/><Relationship Id="rId2" Type="http://schemas.microsoft.com/office/2011/relationships/chartColorStyle" Target="colors323.xml"/><Relationship Id="rId1" Type="http://schemas.microsoft.com/office/2011/relationships/chartStyle" Target="style323.xml"/></Relationships>
</file>

<file path=xl/charts/_rels/chart3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4.xml"/><Relationship Id="rId2" Type="http://schemas.microsoft.com/office/2011/relationships/chartColorStyle" Target="colors324.xml"/><Relationship Id="rId1" Type="http://schemas.microsoft.com/office/2011/relationships/chartStyle" Target="style324.xml"/></Relationships>
</file>

<file path=xl/charts/_rels/chart3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5.xml"/><Relationship Id="rId2" Type="http://schemas.microsoft.com/office/2011/relationships/chartColorStyle" Target="colors325.xml"/><Relationship Id="rId1" Type="http://schemas.microsoft.com/office/2011/relationships/chartStyle" Target="style325.xml"/></Relationships>
</file>

<file path=xl/charts/_rels/chart3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6.xml"/><Relationship Id="rId2" Type="http://schemas.microsoft.com/office/2011/relationships/chartColorStyle" Target="colors326.xml"/><Relationship Id="rId1" Type="http://schemas.microsoft.com/office/2011/relationships/chartStyle" Target="style326.xml"/></Relationships>
</file>

<file path=xl/charts/_rels/chart3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7.xml"/><Relationship Id="rId2" Type="http://schemas.microsoft.com/office/2011/relationships/chartColorStyle" Target="colors327.xml"/><Relationship Id="rId1" Type="http://schemas.microsoft.com/office/2011/relationships/chartStyle" Target="style327.xml"/></Relationships>
</file>

<file path=xl/charts/_rels/chart3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8.xml"/><Relationship Id="rId2" Type="http://schemas.microsoft.com/office/2011/relationships/chartColorStyle" Target="colors328.xml"/><Relationship Id="rId1" Type="http://schemas.microsoft.com/office/2011/relationships/chartStyle" Target="style328.xml"/></Relationships>
</file>

<file path=xl/charts/_rels/chart3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9.xml"/><Relationship Id="rId2" Type="http://schemas.microsoft.com/office/2011/relationships/chartColorStyle" Target="colors329.xml"/><Relationship Id="rId1" Type="http://schemas.microsoft.com/office/2011/relationships/chartStyle" Target="style329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0.xml"/><Relationship Id="rId2" Type="http://schemas.microsoft.com/office/2011/relationships/chartColorStyle" Target="colors330.xml"/><Relationship Id="rId1" Type="http://schemas.microsoft.com/office/2011/relationships/chartStyle" Target="style330.xml"/></Relationships>
</file>

<file path=xl/charts/_rels/chart3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1.xml"/><Relationship Id="rId2" Type="http://schemas.microsoft.com/office/2011/relationships/chartColorStyle" Target="colors331.xml"/><Relationship Id="rId1" Type="http://schemas.microsoft.com/office/2011/relationships/chartStyle" Target="style331.xml"/></Relationships>
</file>

<file path=xl/charts/_rels/chart3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2.xml"/><Relationship Id="rId2" Type="http://schemas.microsoft.com/office/2011/relationships/chartColorStyle" Target="colors332.xml"/><Relationship Id="rId1" Type="http://schemas.microsoft.com/office/2011/relationships/chartStyle" Target="style332.xml"/></Relationships>
</file>

<file path=xl/charts/_rels/chart3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3.xml"/><Relationship Id="rId2" Type="http://schemas.microsoft.com/office/2011/relationships/chartColorStyle" Target="colors333.xml"/><Relationship Id="rId1" Type="http://schemas.microsoft.com/office/2011/relationships/chartStyle" Target="style333.xml"/></Relationships>
</file>

<file path=xl/charts/_rels/chart3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4.xml"/><Relationship Id="rId2" Type="http://schemas.microsoft.com/office/2011/relationships/chartColorStyle" Target="colors334.xml"/><Relationship Id="rId1" Type="http://schemas.microsoft.com/office/2011/relationships/chartStyle" Target="style334.xml"/></Relationships>
</file>

<file path=xl/charts/_rels/chart3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5.xml"/><Relationship Id="rId2" Type="http://schemas.microsoft.com/office/2011/relationships/chartColorStyle" Target="colors335.xml"/><Relationship Id="rId1" Type="http://schemas.microsoft.com/office/2011/relationships/chartStyle" Target="style335.xml"/></Relationships>
</file>

<file path=xl/charts/_rels/chart3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6.xml"/><Relationship Id="rId2" Type="http://schemas.microsoft.com/office/2011/relationships/chartColorStyle" Target="colors336.xml"/><Relationship Id="rId1" Type="http://schemas.microsoft.com/office/2011/relationships/chartStyle" Target="style336.xml"/></Relationships>
</file>

<file path=xl/charts/_rels/chart3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7.xml"/><Relationship Id="rId2" Type="http://schemas.microsoft.com/office/2011/relationships/chartColorStyle" Target="colors337.xml"/><Relationship Id="rId1" Type="http://schemas.microsoft.com/office/2011/relationships/chartStyle" Target="style337.xml"/></Relationships>
</file>

<file path=xl/charts/_rels/chart3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8.xml"/><Relationship Id="rId2" Type="http://schemas.microsoft.com/office/2011/relationships/chartColorStyle" Target="colors338.xml"/><Relationship Id="rId1" Type="http://schemas.microsoft.com/office/2011/relationships/chartStyle" Target="style338.xml"/></Relationships>
</file>

<file path=xl/charts/_rels/chart3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9.xml"/><Relationship Id="rId2" Type="http://schemas.microsoft.com/office/2011/relationships/chartColorStyle" Target="colors339.xml"/><Relationship Id="rId1" Type="http://schemas.microsoft.com/office/2011/relationships/chartStyle" Target="style339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0.xml"/><Relationship Id="rId2" Type="http://schemas.microsoft.com/office/2011/relationships/chartColorStyle" Target="colors340.xml"/><Relationship Id="rId1" Type="http://schemas.microsoft.com/office/2011/relationships/chartStyle" Target="style340.xml"/></Relationships>
</file>

<file path=xl/charts/_rels/chart3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1.xml"/><Relationship Id="rId2" Type="http://schemas.microsoft.com/office/2011/relationships/chartColorStyle" Target="colors341.xml"/><Relationship Id="rId1" Type="http://schemas.microsoft.com/office/2011/relationships/chartStyle" Target="style341.xml"/></Relationships>
</file>

<file path=xl/charts/_rels/chart3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2.xml"/><Relationship Id="rId2" Type="http://schemas.microsoft.com/office/2011/relationships/chartColorStyle" Target="colors342.xml"/><Relationship Id="rId1" Type="http://schemas.microsoft.com/office/2011/relationships/chartStyle" Target="style342.xml"/></Relationships>
</file>

<file path=xl/charts/_rels/chart3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3.xml"/><Relationship Id="rId2" Type="http://schemas.microsoft.com/office/2011/relationships/chartColorStyle" Target="colors343.xml"/><Relationship Id="rId1" Type="http://schemas.microsoft.com/office/2011/relationships/chartStyle" Target="style343.xml"/></Relationships>
</file>

<file path=xl/charts/_rels/chart3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4.xml"/><Relationship Id="rId2" Type="http://schemas.microsoft.com/office/2011/relationships/chartColorStyle" Target="colors344.xml"/><Relationship Id="rId1" Type="http://schemas.microsoft.com/office/2011/relationships/chartStyle" Target="style344.xml"/></Relationships>
</file>

<file path=xl/charts/_rels/chart3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5.xml"/><Relationship Id="rId2" Type="http://schemas.microsoft.com/office/2011/relationships/chartColorStyle" Target="colors345.xml"/><Relationship Id="rId1" Type="http://schemas.microsoft.com/office/2011/relationships/chartStyle" Target="style345.xml"/></Relationships>
</file>

<file path=xl/charts/_rels/chart3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6.xml"/><Relationship Id="rId2" Type="http://schemas.microsoft.com/office/2011/relationships/chartColorStyle" Target="colors346.xml"/><Relationship Id="rId1" Type="http://schemas.microsoft.com/office/2011/relationships/chartStyle" Target="style346.xml"/></Relationships>
</file>

<file path=xl/charts/_rels/chart3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7.xml"/><Relationship Id="rId2" Type="http://schemas.microsoft.com/office/2011/relationships/chartColorStyle" Target="colors347.xml"/><Relationship Id="rId1" Type="http://schemas.microsoft.com/office/2011/relationships/chartStyle" Target="style347.xml"/></Relationships>
</file>

<file path=xl/charts/_rels/chart3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8.xml"/><Relationship Id="rId2" Type="http://schemas.microsoft.com/office/2011/relationships/chartColorStyle" Target="colors348.xml"/><Relationship Id="rId1" Type="http://schemas.microsoft.com/office/2011/relationships/chartStyle" Target="style348.xml"/></Relationships>
</file>

<file path=xl/charts/_rels/chart3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9.xml"/><Relationship Id="rId2" Type="http://schemas.microsoft.com/office/2011/relationships/chartColorStyle" Target="colors349.xml"/><Relationship Id="rId1" Type="http://schemas.microsoft.com/office/2011/relationships/chartStyle" Target="style349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0.xml"/><Relationship Id="rId2" Type="http://schemas.microsoft.com/office/2011/relationships/chartColorStyle" Target="colors350.xml"/><Relationship Id="rId1" Type="http://schemas.microsoft.com/office/2011/relationships/chartStyle" Target="style350.xml"/></Relationships>
</file>

<file path=xl/charts/_rels/chart3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1.xml"/><Relationship Id="rId2" Type="http://schemas.microsoft.com/office/2011/relationships/chartColorStyle" Target="colors351.xml"/><Relationship Id="rId1" Type="http://schemas.microsoft.com/office/2011/relationships/chartStyle" Target="style351.xml"/></Relationships>
</file>

<file path=xl/charts/_rels/chart3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2.xml"/><Relationship Id="rId2" Type="http://schemas.microsoft.com/office/2011/relationships/chartColorStyle" Target="colors352.xml"/><Relationship Id="rId1" Type="http://schemas.microsoft.com/office/2011/relationships/chartStyle" Target="style352.xml"/></Relationships>
</file>

<file path=xl/charts/_rels/chart3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3.xml"/><Relationship Id="rId2" Type="http://schemas.microsoft.com/office/2011/relationships/chartColorStyle" Target="colors353.xml"/><Relationship Id="rId1" Type="http://schemas.microsoft.com/office/2011/relationships/chartStyle" Target="style353.xml"/></Relationships>
</file>

<file path=xl/charts/_rels/chart3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4.xml"/><Relationship Id="rId2" Type="http://schemas.microsoft.com/office/2011/relationships/chartColorStyle" Target="colors354.xml"/><Relationship Id="rId1" Type="http://schemas.microsoft.com/office/2011/relationships/chartStyle" Target="style354.xml"/></Relationships>
</file>

<file path=xl/charts/_rels/chart3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5.xml"/><Relationship Id="rId2" Type="http://schemas.microsoft.com/office/2011/relationships/chartColorStyle" Target="colors355.xml"/><Relationship Id="rId1" Type="http://schemas.microsoft.com/office/2011/relationships/chartStyle" Target="style355.xml"/></Relationships>
</file>

<file path=xl/charts/_rels/chart3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6.xml"/><Relationship Id="rId2" Type="http://schemas.microsoft.com/office/2011/relationships/chartColorStyle" Target="colors356.xml"/><Relationship Id="rId1" Type="http://schemas.microsoft.com/office/2011/relationships/chartStyle" Target="style356.xml"/></Relationships>
</file>

<file path=xl/charts/_rels/chart3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7.xml"/><Relationship Id="rId2" Type="http://schemas.microsoft.com/office/2011/relationships/chartColorStyle" Target="colors357.xml"/><Relationship Id="rId1" Type="http://schemas.microsoft.com/office/2011/relationships/chartStyle" Target="style357.xml"/></Relationships>
</file>

<file path=xl/charts/_rels/chart3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8.xml"/><Relationship Id="rId2" Type="http://schemas.microsoft.com/office/2011/relationships/chartColorStyle" Target="colors358.xml"/><Relationship Id="rId1" Type="http://schemas.microsoft.com/office/2011/relationships/chartStyle" Target="style358.xml"/></Relationships>
</file>

<file path=xl/charts/_rels/chart3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9.xml"/><Relationship Id="rId2" Type="http://schemas.microsoft.com/office/2011/relationships/chartColorStyle" Target="colors359.xml"/><Relationship Id="rId1" Type="http://schemas.microsoft.com/office/2011/relationships/chartStyle" Target="style35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0.xml"/><Relationship Id="rId2" Type="http://schemas.microsoft.com/office/2011/relationships/chartColorStyle" Target="colors360.xml"/><Relationship Id="rId1" Type="http://schemas.microsoft.com/office/2011/relationships/chartStyle" Target="style360.xml"/></Relationships>
</file>

<file path=xl/charts/_rels/chart3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1.xml"/><Relationship Id="rId2" Type="http://schemas.microsoft.com/office/2011/relationships/chartColorStyle" Target="colors361.xml"/><Relationship Id="rId1" Type="http://schemas.microsoft.com/office/2011/relationships/chartStyle" Target="style361.xml"/></Relationships>
</file>

<file path=xl/charts/_rels/chart3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2.xml"/><Relationship Id="rId2" Type="http://schemas.microsoft.com/office/2011/relationships/chartColorStyle" Target="colors362.xml"/><Relationship Id="rId1" Type="http://schemas.microsoft.com/office/2011/relationships/chartStyle" Target="style362.xml"/></Relationships>
</file>

<file path=xl/charts/_rels/chart3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3.xml"/><Relationship Id="rId2" Type="http://schemas.microsoft.com/office/2011/relationships/chartColorStyle" Target="colors363.xml"/><Relationship Id="rId1" Type="http://schemas.microsoft.com/office/2011/relationships/chartStyle" Target="style363.xml"/></Relationships>
</file>

<file path=xl/charts/_rels/chart3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4.xml"/><Relationship Id="rId2" Type="http://schemas.microsoft.com/office/2011/relationships/chartColorStyle" Target="colors364.xml"/><Relationship Id="rId1" Type="http://schemas.microsoft.com/office/2011/relationships/chartStyle" Target="style364.xml"/></Relationships>
</file>

<file path=xl/charts/_rels/chart3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5.xml"/><Relationship Id="rId2" Type="http://schemas.microsoft.com/office/2011/relationships/chartColorStyle" Target="colors365.xml"/><Relationship Id="rId1" Type="http://schemas.microsoft.com/office/2011/relationships/chartStyle" Target="style365.xml"/></Relationships>
</file>

<file path=xl/charts/_rels/chart3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6.xml"/><Relationship Id="rId2" Type="http://schemas.microsoft.com/office/2011/relationships/chartColorStyle" Target="colors366.xml"/><Relationship Id="rId1" Type="http://schemas.microsoft.com/office/2011/relationships/chartStyle" Target="style366.xml"/></Relationships>
</file>

<file path=xl/charts/_rels/chart3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7.xml"/><Relationship Id="rId2" Type="http://schemas.microsoft.com/office/2011/relationships/chartColorStyle" Target="colors367.xml"/><Relationship Id="rId1" Type="http://schemas.microsoft.com/office/2011/relationships/chartStyle" Target="style367.xml"/></Relationships>
</file>

<file path=xl/charts/_rels/chart3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8.xml"/><Relationship Id="rId2" Type="http://schemas.microsoft.com/office/2011/relationships/chartColorStyle" Target="colors368.xml"/><Relationship Id="rId1" Type="http://schemas.microsoft.com/office/2011/relationships/chartStyle" Target="style368.xml"/></Relationships>
</file>

<file path=xl/charts/_rels/chart3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9.xml"/><Relationship Id="rId2" Type="http://schemas.microsoft.com/office/2011/relationships/chartColorStyle" Target="colors369.xml"/><Relationship Id="rId1" Type="http://schemas.microsoft.com/office/2011/relationships/chartStyle" Target="style36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0.xml"/><Relationship Id="rId2" Type="http://schemas.microsoft.com/office/2011/relationships/chartColorStyle" Target="colors370.xml"/><Relationship Id="rId1" Type="http://schemas.microsoft.com/office/2011/relationships/chartStyle" Target="style370.xml"/></Relationships>
</file>

<file path=xl/charts/_rels/chart3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1.xml"/><Relationship Id="rId2" Type="http://schemas.microsoft.com/office/2011/relationships/chartColorStyle" Target="colors371.xml"/><Relationship Id="rId1" Type="http://schemas.microsoft.com/office/2011/relationships/chartStyle" Target="style371.xml"/></Relationships>
</file>

<file path=xl/charts/_rels/chart3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2.xml"/><Relationship Id="rId2" Type="http://schemas.microsoft.com/office/2011/relationships/chartColorStyle" Target="colors372.xml"/><Relationship Id="rId1" Type="http://schemas.microsoft.com/office/2011/relationships/chartStyle" Target="style372.xml"/></Relationships>
</file>

<file path=xl/charts/_rels/chart3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3.xml"/><Relationship Id="rId2" Type="http://schemas.microsoft.com/office/2011/relationships/chartColorStyle" Target="colors373.xml"/><Relationship Id="rId1" Type="http://schemas.microsoft.com/office/2011/relationships/chartStyle" Target="style373.xml"/></Relationships>
</file>

<file path=xl/charts/_rels/chart3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4.xml"/><Relationship Id="rId2" Type="http://schemas.microsoft.com/office/2011/relationships/chartColorStyle" Target="colors374.xml"/><Relationship Id="rId1" Type="http://schemas.microsoft.com/office/2011/relationships/chartStyle" Target="style374.xml"/></Relationships>
</file>

<file path=xl/charts/_rels/chart3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5.xml"/><Relationship Id="rId2" Type="http://schemas.microsoft.com/office/2011/relationships/chartColorStyle" Target="colors375.xml"/><Relationship Id="rId1" Type="http://schemas.microsoft.com/office/2011/relationships/chartStyle" Target="style375.xml"/></Relationships>
</file>

<file path=xl/charts/_rels/chart3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6.xml"/><Relationship Id="rId2" Type="http://schemas.microsoft.com/office/2011/relationships/chartColorStyle" Target="colors376.xml"/><Relationship Id="rId1" Type="http://schemas.microsoft.com/office/2011/relationships/chartStyle" Target="style376.xml"/></Relationships>
</file>

<file path=xl/charts/_rels/chart3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7.xml"/><Relationship Id="rId2" Type="http://schemas.microsoft.com/office/2011/relationships/chartColorStyle" Target="colors377.xml"/><Relationship Id="rId1" Type="http://schemas.microsoft.com/office/2011/relationships/chartStyle" Target="style377.xml"/></Relationships>
</file>

<file path=xl/charts/_rels/chart3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8.xml"/><Relationship Id="rId2" Type="http://schemas.microsoft.com/office/2011/relationships/chartColorStyle" Target="colors378.xml"/><Relationship Id="rId1" Type="http://schemas.microsoft.com/office/2011/relationships/chartStyle" Target="style378.xml"/></Relationships>
</file>

<file path=xl/charts/_rels/chart3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9.xml"/><Relationship Id="rId2" Type="http://schemas.microsoft.com/office/2011/relationships/chartColorStyle" Target="colors379.xml"/><Relationship Id="rId1" Type="http://schemas.microsoft.com/office/2011/relationships/chartStyle" Target="style379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0.xml"/><Relationship Id="rId2" Type="http://schemas.microsoft.com/office/2011/relationships/chartColorStyle" Target="colors380.xml"/><Relationship Id="rId1" Type="http://schemas.microsoft.com/office/2011/relationships/chartStyle" Target="style380.xml"/></Relationships>
</file>

<file path=xl/charts/_rels/chart3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1.xml"/><Relationship Id="rId2" Type="http://schemas.microsoft.com/office/2011/relationships/chartColorStyle" Target="colors381.xml"/><Relationship Id="rId1" Type="http://schemas.microsoft.com/office/2011/relationships/chartStyle" Target="style381.xml"/></Relationships>
</file>

<file path=xl/charts/_rels/chart38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2.xml"/><Relationship Id="rId2" Type="http://schemas.microsoft.com/office/2011/relationships/chartColorStyle" Target="colors382.xml"/><Relationship Id="rId1" Type="http://schemas.microsoft.com/office/2011/relationships/chartStyle" Target="style382.xml"/></Relationships>
</file>

<file path=xl/charts/_rels/chart3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3.xml"/><Relationship Id="rId2" Type="http://schemas.microsoft.com/office/2011/relationships/chartColorStyle" Target="colors383.xml"/><Relationship Id="rId1" Type="http://schemas.microsoft.com/office/2011/relationships/chartStyle" Target="style383.xml"/></Relationships>
</file>

<file path=xl/charts/_rels/chart3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4.xml"/><Relationship Id="rId2" Type="http://schemas.microsoft.com/office/2011/relationships/chartColorStyle" Target="colors384.xml"/><Relationship Id="rId1" Type="http://schemas.microsoft.com/office/2011/relationships/chartStyle" Target="style384.xml"/></Relationships>
</file>

<file path=xl/charts/_rels/chart3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5.xml"/><Relationship Id="rId2" Type="http://schemas.microsoft.com/office/2011/relationships/chartColorStyle" Target="colors385.xml"/><Relationship Id="rId1" Type="http://schemas.microsoft.com/office/2011/relationships/chartStyle" Target="style385.xml"/></Relationships>
</file>

<file path=xl/charts/_rels/chart3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6.xml"/><Relationship Id="rId2" Type="http://schemas.microsoft.com/office/2011/relationships/chartColorStyle" Target="colors386.xml"/><Relationship Id="rId1" Type="http://schemas.microsoft.com/office/2011/relationships/chartStyle" Target="style386.xml"/></Relationships>
</file>

<file path=xl/charts/_rels/chart3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7.xml"/><Relationship Id="rId2" Type="http://schemas.microsoft.com/office/2011/relationships/chartColorStyle" Target="colors387.xml"/><Relationship Id="rId1" Type="http://schemas.microsoft.com/office/2011/relationships/chartStyle" Target="style387.xml"/></Relationships>
</file>

<file path=xl/charts/_rels/chart3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8.xml"/><Relationship Id="rId2" Type="http://schemas.microsoft.com/office/2011/relationships/chartColorStyle" Target="colors388.xml"/><Relationship Id="rId1" Type="http://schemas.microsoft.com/office/2011/relationships/chartStyle" Target="style388.xml"/></Relationships>
</file>

<file path=xl/charts/_rels/chart3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9.xml"/><Relationship Id="rId2" Type="http://schemas.microsoft.com/office/2011/relationships/chartColorStyle" Target="colors389.xml"/><Relationship Id="rId1" Type="http://schemas.microsoft.com/office/2011/relationships/chartStyle" Target="style389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3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0.xml"/><Relationship Id="rId2" Type="http://schemas.microsoft.com/office/2011/relationships/chartColorStyle" Target="colors390.xml"/><Relationship Id="rId1" Type="http://schemas.microsoft.com/office/2011/relationships/chartStyle" Target="style390.xml"/></Relationships>
</file>

<file path=xl/charts/_rels/chart3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1.xml"/><Relationship Id="rId2" Type="http://schemas.microsoft.com/office/2011/relationships/chartColorStyle" Target="colors391.xml"/><Relationship Id="rId1" Type="http://schemas.microsoft.com/office/2011/relationships/chartStyle" Target="style391.xml"/></Relationships>
</file>

<file path=xl/charts/_rels/chart3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2.xml"/><Relationship Id="rId2" Type="http://schemas.microsoft.com/office/2011/relationships/chartColorStyle" Target="colors392.xml"/><Relationship Id="rId1" Type="http://schemas.microsoft.com/office/2011/relationships/chartStyle" Target="style392.xml"/></Relationships>
</file>

<file path=xl/charts/_rels/chart3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3.xml"/><Relationship Id="rId2" Type="http://schemas.microsoft.com/office/2011/relationships/chartColorStyle" Target="colors393.xml"/><Relationship Id="rId1" Type="http://schemas.microsoft.com/office/2011/relationships/chartStyle" Target="style393.xml"/></Relationships>
</file>

<file path=xl/charts/_rels/chart3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4.xml"/><Relationship Id="rId2" Type="http://schemas.microsoft.com/office/2011/relationships/chartColorStyle" Target="colors394.xml"/><Relationship Id="rId1" Type="http://schemas.microsoft.com/office/2011/relationships/chartStyle" Target="style394.xml"/></Relationships>
</file>

<file path=xl/charts/_rels/chart3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5.xml"/><Relationship Id="rId2" Type="http://schemas.microsoft.com/office/2011/relationships/chartColorStyle" Target="colors395.xml"/><Relationship Id="rId1" Type="http://schemas.microsoft.com/office/2011/relationships/chartStyle" Target="style395.xml"/></Relationships>
</file>

<file path=xl/charts/_rels/chart3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6.xml"/><Relationship Id="rId2" Type="http://schemas.microsoft.com/office/2011/relationships/chartColorStyle" Target="colors396.xml"/><Relationship Id="rId1" Type="http://schemas.microsoft.com/office/2011/relationships/chartStyle" Target="style396.xml"/></Relationships>
</file>

<file path=xl/charts/_rels/chart3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7.xml"/><Relationship Id="rId2" Type="http://schemas.microsoft.com/office/2011/relationships/chartColorStyle" Target="colors397.xml"/><Relationship Id="rId1" Type="http://schemas.microsoft.com/office/2011/relationships/chartStyle" Target="style397.xml"/></Relationships>
</file>

<file path=xl/charts/_rels/chart3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8.xml"/><Relationship Id="rId2" Type="http://schemas.microsoft.com/office/2011/relationships/chartColorStyle" Target="colors398.xml"/><Relationship Id="rId1" Type="http://schemas.microsoft.com/office/2011/relationships/chartStyle" Target="style398.xml"/></Relationships>
</file>

<file path=xl/charts/_rels/chart3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9.xml"/><Relationship Id="rId2" Type="http://schemas.microsoft.com/office/2011/relationships/chartColorStyle" Target="colors399.xml"/><Relationship Id="rId1" Type="http://schemas.microsoft.com/office/2011/relationships/chartStyle" Target="style39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0.xml"/><Relationship Id="rId2" Type="http://schemas.microsoft.com/office/2011/relationships/chartColorStyle" Target="colors400.xml"/><Relationship Id="rId1" Type="http://schemas.microsoft.com/office/2011/relationships/chartStyle" Target="style400.xml"/></Relationships>
</file>

<file path=xl/charts/_rels/chart4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1.xml"/><Relationship Id="rId2" Type="http://schemas.microsoft.com/office/2011/relationships/chartColorStyle" Target="colors401.xml"/><Relationship Id="rId1" Type="http://schemas.microsoft.com/office/2011/relationships/chartStyle" Target="style401.xml"/></Relationships>
</file>

<file path=xl/charts/_rels/chart4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2.xml"/><Relationship Id="rId2" Type="http://schemas.microsoft.com/office/2011/relationships/chartColorStyle" Target="colors402.xml"/><Relationship Id="rId1" Type="http://schemas.microsoft.com/office/2011/relationships/chartStyle" Target="style402.xml"/></Relationships>
</file>

<file path=xl/charts/_rels/chart4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3.xml"/><Relationship Id="rId2" Type="http://schemas.microsoft.com/office/2011/relationships/chartColorStyle" Target="colors403.xml"/><Relationship Id="rId1" Type="http://schemas.microsoft.com/office/2011/relationships/chartStyle" Target="style403.xml"/></Relationships>
</file>

<file path=xl/charts/_rels/chart4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4.xml"/><Relationship Id="rId2" Type="http://schemas.microsoft.com/office/2011/relationships/chartColorStyle" Target="colors404.xml"/><Relationship Id="rId1" Type="http://schemas.microsoft.com/office/2011/relationships/chartStyle" Target="style404.xml"/></Relationships>
</file>

<file path=xl/charts/_rels/chart4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5.xml"/><Relationship Id="rId2" Type="http://schemas.microsoft.com/office/2011/relationships/chartColorStyle" Target="colors405.xml"/><Relationship Id="rId1" Type="http://schemas.microsoft.com/office/2011/relationships/chartStyle" Target="style405.xml"/></Relationships>
</file>

<file path=xl/charts/_rels/chart4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6.xml"/><Relationship Id="rId2" Type="http://schemas.microsoft.com/office/2011/relationships/chartColorStyle" Target="colors406.xml"/><Relationship Id="rId1" Type="http://schemas.microsoft.com/office/2011/relationships/chartStyle" Target="style406.xml"/></Relationships>
</file>

<file path=xl/charts/_rels/chart4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7.xml"/><Relationship Id="rId2" Type="http://schemas.microsoft.com/office/2011/relationships/chartColorStyle" Target="colors407.xml"/><Relationship Id="rId1" Type="http://schemas.microsoft.com/office/2011/relationships/chartStyle" Target="style407.xml"/></Relationships>
</file>

<file path=xl/charts/_rels/chart4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8.xml"/><Relationship Id="rId2" Type="http://schemas.microsoft.com/office/2011/relationships/chartColorStyle" Target="colors408.xml"/><Relationship Id="rId1" Type="http://schemas.microsoft.com/office/2011/relationships/chartStyle" Target="style408.xml"/></Relationships>
</file>

<file path=xl/charts/_rels/chart4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9.xml"/><Relationship Id="rId2" Type="http://schemas.microsoft.com/office/2011/relationships/chartColorStyle" Target="colors409.xml"/><Relationship Id="rId1" Type="http://schemas.microsoft.com/office/2011/relationships/chartStyle" Target="style409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0.xml"/><Relationship Id="rId2" Type="http://schemas.microsoft.com/office/2011/relationships/chartColorStyle" Target="colors410.xml"/><Relationship Id="rId1" Type="http://schemas.microsoft.com/office/2011/relationships/chartStyle" Target="style410.xml"/></Relationships>
</file>

<file path=xl/charts/_rels/chart4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1.xml"/><Relationship Id="rId2" Type="http://schemas.microsoft.com/office/2011/relationships/chartColorStyle" Target="colors411.xml"/><Relationship Id="rId1" Type="http://schemas.microsoft.com/office/2011/relationships/chartStyle" Target="style411.xml"/></Relationships>
</file>

<file path=xl/charts/_rels/chart4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2.xml"/><Relationship Id="rId2" Type="http://schemas.microsoft.com/office/2011/relationships/chartColorStyle" Target="colors412.xml"/><Relationship Id="rId1" Type="http://schemas.microsoft.com/office/2011/relationships/chartStyle" Target="style412.xml"/></Relationships>
</file>

<file path=xl/charts/_rels/chart4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3.xml"/><Relationship Id="rId2" Type="http://schemas.microsoft.com/office/2011/relationships/chartColorStyle" Target="colors413.xml"/><Relationship Id="rId1" Type="http://schemas.microsoft.com/office/2011/relationships/chartStyle" Target="style413.xml"/></Relationships>
</file>

<file path=xl/charts/_rels/chart4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4.xml"/><Relationship Id="rId2" Type="http://schemas.microsoft.com/office/2011/relationships/chartColorStyle" Target="colors414.xml"/><Relationship Id="rId1" Type="http://schemas.microsoft.com/office/2011/relationships/chartStyle" Target="style414.xml"/></Relationships>
</file>

<file path=xl/charts/_rels/chart4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5.xml"/><Relationship Id="rId2" Type="http://schemas.microsoft.com/office/2011/relationships/chartColorStyle" Target="colors415.xml"/><Relationship Id="rId1" Type="http://schemas.microsoft.com/office/2011/relationships/chartStyle" Target="style415.xml"/></Relationships>
</file>

<file path=xl/charts/_rels/chart4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6.xml"/><Relationship Id="rId2" Type="http://schemas.microsoft.com/office/2011/relationships/chartColorStyle" Target="colors416.xml"/><Relationship Id="rId1" Type="http://schemas.microsoft.com/office/2011/relationships/chartStyle" Target="style416.xml"/></Relationships>
</file>

<file path=xl/charts/_rels/chart4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7.xml"/><Relationship Id="rId2" Type="http://schemas.microsoft.com/office/2011/relationships/chartColorStyle" Target="colors417.xml"/><Relationship Id="rId1" Type="http://schemas.microsoft.com/office/2011/relationships/chartStyle" Target="style417.xml"/></Relationships>
</file>

<file path=xl/charts/_rels/chart4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8.xml"/><Relationship Id="rId2" Type="http://schemas.microsoft.com/office/2011/relationships/chartColorStyle" Target="colors418.xml"/><Relationship Id="rId1" Type="http://schemas.microsoft.com/office/2011/relationships/chartStyle" Target="style418.xml"/></Relationships>
</file>

<file path=xl/charts/_rels/chart4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9.xml"/><Relationship Id="rId2" Type="http://schemas.microsoft.com/office/2011/relationships/chartColorStyle" Target="colors419.xml"/><Relationship Id="rId1" Type="http://schemas.microsoft.com/office/2011/relationships/chartStyle" Target="style41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0.xml"/><Relationship Id="rId2" Type="http://schemas.microsoft.com/office/2011/relationships/chartColorStyle" Target="colors420.xml"/><Relationship Id="rId1" Type="http://schemas.microsoft.com/office/2011/relationships/chartStyle" Target="style420.xml"/></Relationships>
</file>

<file path=xl/charts/_rels/chart4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1.xml"/><Relationship Id="rId2" Type="http://schemas.microsoft.com/office/2011/relationships/chartColorStyle" Target="colors421.xml"/><Relationship Id="rId1" Type="http://schemas.microsoft.com/office/2011/relationships/chartStyle" Target="style421.xml"/></Relationships>
</file>

<file path=xl/charts/_rels/chart4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2.xml"/><Relationship Id="rId2" Type="http://schemas.microsoft.com/office/2011/relationships/chartColorStyle" Target="colors422.xml"/><Relationship Id="rId1" Type="http://schemas.microsoft.com/office/2011/relationships/chartStyle" Target="style422.xml"/></Relationships>
</file>

<file path=xl/charts/_rels/chart4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3.xml"/><Relationship Id="rId2" Type="http://schemas.microsoft.com/office/2011/relationships/chartColorStyle" Target="colors423.xml"/><Relationship Id="rId1" Type="http://schemas.microsoft.com/office/2011/relationships/chartStyle" Target="style423.xml"/></Relationships>
</file>

<file path=xl/charts/_rels/chart4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4.xml"/><Relationship Id="rId2" Type="http://schemas.microsoft.com/office/2011/relationships/chartColorStyle" Target="colors424.xml"/><Relationship Id="rId1" Type="http://schemas.microsoft.com/office/2011/relationships/chartStyle" Target="style424.xml"/></Relationships>
</file>

<file path=xl/charts/_rels/chart4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5.xml"/><Relationship Id="rId2" Type="http://schemas.microsoft.com/office/2011/relationships/chartColorStyle" Target="colors425.xml"/><Relationship Id="rId1" Type="http://schemas.microsoft.com/office/2011/relationships/chartStyle" Target="style425.xml"/></Relationships>
</file>

<file path=xl/charts/_rels/chart4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6.xml"/><Relationship Id="rId2" Type="http://schemas.microsoft.com/office/2011/relationships/chartColorStyle" Target="colors426.xml"/><Relationship Id="rId1" Type="http://schemas.microsoft.com/office/2011/relationships/chartStyle" Target="style426.xml"/></Relationships>
</file>

<file path=xl/charts/_rels/chart4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7.xml"/><Relationship Id="rId2" Type="http://schemas.microsoft.com/office/2011/relationships/chartColorStyle" Target="colors427.xml"/><Relationship Id="rId1" Type="http://schemas.microsoft.com/office/2011/relationships/chartStyle" Target="style427.xml"/></Relationships>
</file>

<file path=xl/charts/_rels/chart4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8.xml"/><Relationship Id="rId2" Type="http://schemas.microsoft.com/office/2011/relationships/chartColorStyle" Target="colors428.xml"/><Relationship Id="rId1" Type="http://schemas.microsoft.com/office/2011/relationships/chartStyle" Target="style428.xml"/></Relationships>
</file>

<file path=xl/charts/_rels/chart4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9.xml"/><Relationship Id="rId2" Type="http://schemas.microsoft.com/office/2011/relationships/chartColorStyle" Target="colors429.xml"/><Relationship Id="rId1" Type="http://schemas.microsoft.com/office/2011/relationships/chartStyle" Target="style429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0.xml"/><Relationship Id="rId2" Type="http://schemas.microsoft.com/office/2011/relationships/chartColorStyle" Target="colors430.xml"/><Relationship Id="rId1" Type="http://schemas.microsoft.com/office/2011/relationships/chartStyle" Target="style430.xml"/></Relationships>
</file>

<file path=xl/charts/_rels/chart4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1.xml"/><Relationship Id="rId2" Type="http://schemas.microsoft.com/office/2011/relationships/chartColorStyle" Target="colors431.xml"/><Relationship Id="rId1" Type="http://schemas.microsoft.com/office/2011/relationships/chartStyle" Target="style431.xml"/></Relationships>
</file>

<file path=xl/charts/_rels/chart4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2.xml"/><Relationship Id="rId2" Type="http://schemas.microsoft.com/office/2011/relationships/chartColorStyle" Target="colors432.xml"/><Relationship Id="rId1" Type="http://schemas.microsoft.com/office/2011/relationships/chartStyle" Target="style432.xml"/></Relationships>
</file>

<file path=xl/charts/_rels/chart4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3.xml"/><Relationship Id="rId2" Type="http://schemas.microsoft.com/office/2011/relationships/chartColorStyle" Target="colors433.xml"/><Relationship Id="rId1" Type="http://schemas.microsoft.com/office/2011/relationships/chartStyle" Target="style433.xml"/></Relationships>
</file>

<file path=xl/charts/_rels/chart4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4.xml"/><Relationship Id="rId2" Type="http://schemas.microsoft.com/office/2011/relationships/chartColorStyle" Target="colors434.xml"/><Relationship Id="rId1" Type="http://schemas.microsoft.com/office/2011/relationships/chartStyle" Target="style434.xml"/></Relationships>
</file>

<file path=xl/charts/_rels/chart4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5.xml"/><Relationship Id="rId2" Type="http://schemas.microsoft.com/office/2011/relationships/chartColorStyle" Target="colors435.xml"/><Relationship Id="rId1" Type="http://schemas.microsoft.com/office/2011/relationships/chartStyle" Target="style435.xml"/></Relationships>
</file>

<file path=xl/charts/_rels/chart4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6.xml"/><Relationship Id="rId2" Type="http://schemas.microsoft.com/office/2011/relationships/chartColorStyle" Target="colors436.xml"/><Relationship Id="rId1" Type="http://schemas.microsoft.com/office/2011/relationships/chartStyle" Target="style436.xml"/></Relationships>
</file>

<file path=xl/charts/_rels/chart4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7.xml"/><Relationship Id="rId2" Type="http://schemas.microsoft.com/office/2011/relationships/chartColorStyle" Target="colors437.xml"/><Relationship Id="rId1" Type="http://schemas.microsoft.com/office/2011/relationships/chartStyle" Target="style437.xml"/></Relationships>
</file>

<file path=xl/charts/_rels/chart4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8.xml"/><Relationship Id="rId2" Type="http://schemas.microsoft.com/office/2011/relationships/chartColorStyle" Target="colors438.xml"/><Relationship Id="rId1" Type="http://schemas.microsoft.com/office/2011/relationships/chartStyle" Target="style438.xml"/></Relationships>
</file>

<file path=xl/charts/_rels/chart4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9.xml"/><Relationship Id="rId2" Type="http://schemas.microsoft.com/office/2011/relationships/chartColorStyle" Target="colors439.xml"/><Relationship Id="rId1" Type="http://schemas.microsoft.com/office/2011/relationships/chartStyle" Target="style439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0.xml"/><Relationship Id="rId2" Type="http://schemas.microsoft.com/office/2011/relationships/chartColorStyle" Target="colors440.xml"/><Relationship Id="rId1" Type="http://schemas.microsoft.com/office/2011/relationships/chartStyle" Target="style440.xml"/></Relationships>
</file>

<file path=xl/charts/_rels/chart4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1.xml"/><Relationship Id="rId2" Type="http://schemas.microsoft.com/office/2011/relationships/chartColorStyle" Target="colors441.xml"/><Relationship Id="rId1" Type="http://schemas.microsoft.com/office/2011/relationships/chartStyle" Target="style441.xml"/></Relationships>
</file>

<file path=xl/charts/_rels/chart4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2.xml"/><Relationship Id="rId2" Type="http://schemas.microsoft.com/office/2011/relationships/chartColorStyle" Target="colors442.xml"/><Relationship Id="rId1" Type="http://schemas.microsoft.com/office/2011/relationships/chartStyle" Target="style442.xml"/></Relationships>
</file>

<file path=xl/charts/_rels/chart4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3.xml"/><Relationship Id="rId2" Type="http://schemas.microsoft.com/office/2011/relationships/chartColorStyle" Target="colors443.xml"/><Relationship Id="rId1" Type="http://schemas.microsoft.com/office/2011/relationships/chartStyle" Target="style443.xml"/></Relationships>
</file>

<file path=xl/charts/_rels/chart4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4.xml"/><Relationship Id="rId2" Type="http://schemas.microsoft.com/office/2011/relationships/chartColorStyle" Target="colors444.xml"/><Relationship Id="rId1" Type="http://schemas.microsoft.com/office/2011/relationships/chartStyle" Target="style444.xml"/></Relationships>
</file>

<file path=xl/charts/_rels/chart4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5.xml"/><Relationship Id="rId2" Type="http://schemas.microsoft.com/office/2011/relationships/chartColorStyle" Target="colors445.xml"/><Relationship Id="rId1" Type="http://schemas.microsoft.com/office/2011/relationships/chartStyle" Target="style445.xml"/></Relationships>
</file>

<file path=xl/charts/_rels/chart4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6.xml"/><Relationship Id="rId2" Type="http://schemas.microsoft.com/office/2011/relationships/chartColorStyle" Target="colors446.xml"/><Relationship Id="rId1" Type="http://schemas.microsoft.com/office/2011/relationships/chartStyle" Target="style446.xml"/></Relationships>
</file>

<file path=xl/charts/_rels/chart4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7.xml"/><Relationship Id="rId2" Type="http://schemas.microsoft.com/office/2011/relationships/chartColorStyle" Target="colors447.xml"/><Relationship Id="rId1" Type="http://schemas.microsoft.com/office/2011/relationships/chartStyle" Target="style447.xml"/></Relationships>
</file>

<file path=xl/charts/_rels/chart4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8.xml"/><Relationship Id="rId2" Type="http://schemas.microsoft.com/office/2011/relationships/chartColorStyle" Target="colors448.xml"/><Relationship Id="rId1" Type="http://schemas.microsoft.com/office/2011/relationships/chartStyle" Target="style448.xml"/></Relationships>
</file>

<file path=xl/charts/_rels/chart4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9.xml"/><Relationship Id="rId2" Type="http://schemas.microsoft.com/office/2011/relationships/chartColorStyle" Target="colors449.xml"/><Relationship Id="rId1" Type="http://schemas.microsoft.com/office/2011/relationships/chartStyle" Target="style449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0.xml"/><Relationship Id="rId2" Type="http://schemas.microsoft.com/office/2011/relationships/chartColorStyle" Target="colors450.xml"/><Relationship Id="rId1" Type="http://schemas.microsoft.com/office/2011/relationships/chartStyle" Target="style450.xml"/></Relationships>
</file>

<file path=xl/charts/_rels/chart4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1.xml"/><Relationship Id="rId2" Type="http://schemas.microsoft.com/office/2011/relationships/chartColorStyle" Target="colors451.xml"/><Relationship Id="rId1" Type="http://schemas.microsoft.com/office/2011/relationships/chartStyle" Target="style451.xml"/></Relationships>
</file>

<file path=xl/charts/_rels/chart4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2.xml"/><Relationship Id="rId2" Type="http://schemas.microsoft.com/office/2011/relationships/chartColorStyle" Target="colors452.xml"/><Relationship Id="rId1" Type="http://schemas.microsoft.com/office/2011/relationships/chartStyle" Target="style452.xml"/></Relationships>
</file>

<file path=xl/charts/_rels/chart4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3.xml"/><Relationship Id="rId2" Type="http://schemas.microsoft.com/office/2011/relationships/chartColorStyle" Target="colors453.xml"/><Relationship Id="rId1" Type="http://schemas.microsoft.com/office/2011/relationships/chartStyle" Target="style453.xml"/></Relationships>
</file>

<file path=xl/charts/_rels/chart4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4.xml"/><Relationship Id="rId2" Type="http://schemas.microsoft.com/office/2011/relationships/chartColorStyle" Target="colors454.xml"/><Relationship Id="rId1" Type="http://schemas.microsoft.com/office/2011/relationships/chartStyle" Target="style454.xml"/></Relationships>
</file>

<file path=xl/charts/_rels/chart4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5.xml"/><Relationship Id="rId2" Type="http://schemas.microsoft.com/office/2011/relationships/chartColorStyle" Target="colors455.xml"/><Relationship Id="rId1" Type="http://schemas.microsoft.com/office/2011/relationships/chartStyle" Target="style455.xml"/></Relationships>
</file>

<file path=xl/charts/_rels/chart4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6.xml"/><Relationship Id="rId2" Type="http://schemas.microsoft.com/office/2011/relationships/chartColorStyle" Target="colors456.xml"/><Relationship Id="rId1" Type="http://schemas.microsoft.com/office/2011/relationships/chartStyle" Target="style456.xml"/></Relationships>
</file>

<file path=xl/charts/_rels/chart4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7.xml"/><Relationship Id="rId2" Type="http://schemas.microsoft.com/office/2011/relationships/chartColorStyle" Target="colors457.xml"/><Relationship Id="rId1" Type="http://schemas.microsoft.com/office/2011/relationships/chartStyle" Target="style457.xml"/></Relationships>
</file>

<file path=xl/charts/_rels/chart4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8.xml"/><Relationship Id="rId2" Type="http://schemas.microsoft.com/office/2011/relationships/chartColorStyle" Target="colors458.xml"/><Relationship Id="rId1" Type="http://schemas.microsoft.com/office/2011/relationships/chartStyle" Target="style458.xml"/></Relationships>
</file>

<file path=xl/charts/_rels/chart4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9.xml"/><Relationship Id="rId2" Type="http://schemas.microsoft.com/office/2011/relationships/chartColorStyle" Target="colors459.xml"/><Relationship Id="rId1" Type="http://schemas.microsoft.com/office/2011/relationships/chartStyle" Target="style459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2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3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4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5.xml"/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6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7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8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9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7184422460013"/>
          <c:y val="0.10542768692374992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Data_Misc!$D$138:$I$138</c:f>
              <c:numCache>
                <c:formatCode>0</c:formatCode>
                <c:ptCount val="6"/>
                <c:pt idx="0">
                  <c:v>7331.0999999999995</c:v>
                </c:pt>
                <c:pt idx="1">
                  <c:v>9078.84</c:v>
                </c:pt>
                <c:pt idx="2">
                  <c:v>14806.56</c:v>
                </c:pt>
                <c:pt idx="3">
                  <c:v>14743.16</c:v>
                </c:pt>
                <c:pt idx="4">
                  <c:v>13639.640000000001</c:v>
                </c:pt>
                <c:pt idx="5">
                  <c:v>5731.99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E-46B3-AD85-658B3046C12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BBE-46B3-AD85-658B3046C12C}"/>
              </c:ext>
            </c:extLst>
          </c:dPt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Data_Misc!$T$138</c:f>
              <c:numCache>
                <c:formatCode>0</c:formatCode>
                <c:ptCount val="1"/>
                <c:pt idx="0">
                  <c:v>14955.625599999999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DBBE-46B3-AD85-658B3046C12C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Data_Misc!$M$138:$R$138</c:f>
              <c:numCache>
                <c:formatCode>0</c:formatCode>
                <c:ptCount val="6"/>
                <c:pt idx="0">
                  <c:v>3805.7</c:v>
                </c:pt>
                <c:pt idx="1">
                  <c:v>3369.6400000000003</c:v>
                </c:pt>
                <c:pt idx="2">
                  <c:v>8485.5300000000007</c:v>
                </c:pt>
                <c:pt idx="3">
                  <c:v>9415.98</c:v>
                </c:pt>
                <c:pt idx="4">
                  <c:v>5855.9900000000007</c:v>
                </c:pt>
                <c:pt idx="5">
                  <c:v>5731.99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BE-46B3-AD85-658B3046C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Data_PE!$D$18:$I$18</c:f>
              <c:numCache>
                <c:formatCode>0</c:formatCode>
                <c:ptCount val="6"/>
                <c:pt idx="0">
                  <c:v>18439</c:v>
                </c:pt>
                <c:pt idx="1">
                  <c:v>27237</c:v>
                </c:pt>
                <c:pt idx="2">
                  <c:v>31173</c:v>
                </c:pt>
                <c:pt idx="3">
                  <c:v>36709</c:v>
                </c:pt>
                <c:pt idx="4">
                  <c:v>37255</c:v>
                </c:pt>
                <c:pt idx="5">
                  <c:v>20004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3C-4796-882E-1154DCEDA20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Data_PE!$T$18</c:f>
              <c:numCache>
                <c:formatCode>0</c:formatCode>
                <c:ptCount val="1"/>
                <c:pt idx="0">
                  <c:v>37628.550000000003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B3C-4796-882E-1154DCEDA20D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Data_PE!$M$18:$R$18</c:f>
              <c:numCache>
                <c:formatCode>0</c:formatCode>
                <c:ptCount val="6"/>
                <c:pt idx="0">
                  <c:v>11237</c:v>
                </c:pt>
                <c:pt idx="1">
                  <c:v>19717</c:v>
                </c:pt>
                <c:pt idx="2">
                  <c:v>23197</c:v>
                </c:pt>
                <c:pt idx="3">
                  <c:v>26037</c:v>
                </c:pt>
                <c:pt idx="4">
                  <c:v>25977</c:v>
                </c:pt>
                <c:pt idx="5">
                  <c:v>20004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3C-4796-882E-1154DCEDA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Data_Misc!$D$184:$I$184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6-40FD-97E2-5389E2A63CA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Data_Misc!$T$184</c:f>
              <c:numCache>
                <c:formatCode>0</c:formatCode>
                <c:ptCount val="1"/>
                <c:pt idx="0">
                  <c:v>5.04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FC6-40FD-97E2-5389E2A63CA6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Data_Misc!$M$184:$R$184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C6-40FD-97E2-5389E2A63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Data_Misc!$D$204:$I$204</c:f>
              <c:numCache>
                <c:formatCode>0</c:formatCode>
                <c:ptCount val="6"/>
                <c:pt idx="0">
                  <c:v>301.85000000000002</c:v>
                </c:pt>
                <c:pt idx="1">
                  <c:v>379.47</c:v>
                </c:pt>
                <c:pt idx="2">
                  <c:v>404.7</c:v>
                </c:pt>
                <c:pt idx="3">
                  <c:v>90.8</c:v>
                </c:pt>
                <c:pt idx="4">
                  <c:v>106.07</c:v>
                </c:pt>
                <c:pt idx="5">
                  <c:v>62.25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F-42FD-829E-91119B669AC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Data_Misc!$T$204</c:f>
              <c:numCache>
                <c:formatCode>0</c:formatCode>
                <c:ptCount val="1"/>
                <c:pt idx="0">
                  <c:v>409.74700000000001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7AF-42FD-829E-91119B669AC9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Data_Misc!$M$204:$R$204</c:f>
              <c:numCache>
                <c:formatCode>0</c:formatCode>
                <c:ptCount val="6"/>
                <c:pt idx="0">
                  <c:v>157.25</c:v>
                </c:pt>
                <c:pt idx="1">
                  <c:v>229.3</c:v>
                </c:pt>
                <c:pt idx="2">
                  <c:v>157.69999999999999</c:v>
                </c:pt>
                <c:pt idx="3">
                  <c:v>43.8</c:v>
                </c:pt>
                <c:pt idx="4">
                  <c:v>44.9</c:v>
                </c:pt>
                <c:pt idx="5">
                  <c:v>62.25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AF-42FD-829E-91119B669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C2E-4AB9-926F-8958028711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Data_Facilities!$D$4:$I$4</c:f>
              <c:numCache>
                <c:formatCode>0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2E-4AB9-926F-895802871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3E-46F3-B7DF-E3288815D5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Data_Facilities!$D$24:$I$24</c:f>
              <c:numCache>
                <c:formatCode>0</c:formatCode>
                <c:ptCount val="6"/>
                <c:pt idx="0">
                  <c:v>56</c:v>
                </c:pt>
                <c:pt idx="1">
                  <c:v>52</c:v>
                </c:pt>
                <c:pt idx="2">
                  <c:v>49</c:v>
                </c:pt>
                <c:pt idx="3">
                  <c:v>44</c:v>
                </c:pt>
                <c:pt idx="4">
                  <c:v>42</c:v>
                </c:pt>
                <c:pt idx="5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E-46F3-B7DF-E3288815D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Data_Misc!$D$224:$I$224</c:f>
              <c:numCache>
                <c:formatCode>0</c:formatCode>
                <c:ptCount val="6"/>
                <c:pt idx="0">
                  <c:v>345.25</c:v>
                </c:pt>
                <c:pt idx="1">
                  <c:v>320.58</c:v>
                </c:pt>
                <c:pt idx="2">
                  <c:v>285.84000000000003</c:v>
                </c:pt>
                <c:pt idx="3">
                  <c:v>214.82999999999998</c:v>
                </c:pt>
                <c:pt idx="4">
                  <c:v>306.58</c:v>
                </c:pt>
                <c:pt idx="5">
                  <c:v>59.83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C-4E26-8A72-CCB772D50DD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Data_Misc!$T$224</c:f>
              <c:numCache>
                <c:formatCode>0</c:formatCode>
                <c:ptCount val="1"/>
                <c:pt idx="0">
                  <c:v>349.70249999999999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E2C-4E26-8A72-CCB772D50DD1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Data_Misc!$M$224:$R$224</c:f>
              <c:numCache>
                <c:formatCode>0</c:formatCode>
                <c:ptCount val="6"/>
                <c:pt idx="0">
                  <c:v>99.25</c:v>
                </c:pt>
                <c:pt idx="1">
                  <c:v>137.25</c:v>
                </c:pt>
                <c:pt idx="2">
                  <c:v>184.17000000000002</c:v>
                </c:pt>
                <c:pt idx="3">
                  <c:v>103.83</c:v>
                </c:pt>
                <c:pt idx="4">
                  <c:v>130.32999999999998</c:v>
                </c:pt>
                <c:pt idx="5">
                  <c:v>59.83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2C-4E26-8A72-CCB772D50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2FD-4EA4-93CA-3A78D88DBC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Data_Facilities!$D$84:$I$84</c:f>
              <c:numCache>
                <c:formatCode>0</c:formatCode>
                <c:ptCount val="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FD-4EA4-93CA-3A78D88DB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19-496B-AED4-3B488D402A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Data_Facilities!$D$64:$I$64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19-496B-AED4-3B488D402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12A-457B-83CD-A66BD450AF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Data_Facilities!$D$44:$I$44</c:f>
              <c:numCache>
                <c:formatCode>0</c:formatCode>
                <c:ptCount val="6"/>
                <c:pt idx="0">
                  <c:v>102</c:v>
                </c:pt>
                <c:pt idx="1">
                  <c:v>82</c:v>
                </c:pt>
                <c:pt idx="2">
                  <c:v>82</c:v>
                </c:pt>
                <c:pt idx="3">
                  <c:v>66</c:v>
                </c:pt>
                <c:pt idx="4">
                  <c:v>35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2A-457B-83CD-A66BD450A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Data_Misc!$D$264:$I$264</c:f>
              <c:numCache>
                <c:formatCode>0</c:formatCode>
                <c:ptCount val="6"/>
                <c:pt idx="0">
                  <c:v>90</c:v>
                </c:pt>
                <c:pt idx="1">
                  <c:v>85</c:v>
                </c:pt>
                <c:pt idx="2">
                  <c:v>83</c:v>
                </c:pt>
                <c:pt idx="3">
                  <c:v>82</c:v>
                </c:pt>
                <c:pt idx="4">
                  <c:v>111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7-4376-9C19-E38F786CA5D4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Data_Misc!$M$264:$R$264</c:f>
              <c:numCache>
                <c:formatCode>0</c:formatCode>
                <c:ptCount val="6"/>
                <c:pt idx="0">
                  <c:v>1</c:v>
                </c:pt>
                <c:pt idx="1">
                  <c:v>6</c:v>
                </c:pt>
                <c:pt idx="2">
                  <c:v>17</c:v>
                </c:pt>
                <c:pt idx="3">
                  <c:v>11</c:v>
                </c:pt>
                <c:pt idx="4">
                  <c:v>20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7-4376-9C19-E38F786CA5D4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Data_Newbs!$T$4</c:f>
              <c:numCache>
                <c:formatCode>0</c:formatCode>
                <c:ptCount val="1"/>
                <c:pt idx="0">
                  <c:v>113.11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57-4376-9C19-E38F786CA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71682934407462"/>
          <c:y val="0.10898894048500347"/>
          <c:w val="0.79804311254552118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E7-4DA9-A2A5-AF0F8D9B94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Data_Membership!$D$5:$I$5</c:f>
              <c:numCache>
                <c:formatCode>0</c:formatCode>
                <c:ptCount val="6"/>
                <c:pt idx="0">
                  <c:v>2175</c:v>
                </c:pt>
                <c:pt idx="1">
                  <c:v>2099</c:v>
                </c:pt>
                <c:pt idx="2">
                  <c:v>2064</c:v>
                </c:pt>
                <c:pt idx="3">
                  <c:v>2106</c:v>
                </c:pt>
                <c:pt idx="4">
                  <c:v>2029</c:v>
                </c:pt>
                <c:pt idx="5">
                  <c:v>1917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E7-4DA9-A2A5-AF0F8D9B944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Data_Membership!$K$5</c:f>
              <c:numCache>
                <c:formatCode>0</c:formatCode>
                <c:ptCount val="1"/>
                <c:pt idx="0">
                  <c:v>2197.75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E7-4DA9-A2A5-AF0F8D9B9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Data_Boat!$D$18:$I$18</c:f>
              <c:numCache>
                <c:formatCode>0</c:formatCode>
                <c:ptCount val="6"/>
                <c:pt idx="0">
                  <c:v>29614.789999999997</c:v>
                </c:pt>
                <c:pt idx="1">
                  <c:v>29427.03</c:v>
                </c:pt>
                <c:pt idx="2">
                  <c:v>30100.450000000004</c:v>
                </c:pt>
                <c:pt idx="3">
                  <c:v>28586.280000000002</c:v>
                </c:pt>
                <c:pt idx="4">
                  <c:v>24453.54</c:v>
                </c:pt>
                <c:pt idx="5">
                  <c:v>7752.9000000000005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1-4734-8143-0C4FBAF2C5C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Data_Boat!$T$18</c:f>
              <c:numCache>
                <c:formatCode>0</c:formatCode>
                <c:ptCount val="1"/>
                <c:pt idx="0">
                  <c:v>30402.454500000003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EC1-4734-8143-0C4FBAF2C5CE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Data_Boat!$M$18:$R$18</c:f>
              <c:numCache>
                <c:formatCode>0</c:formatCode>
                <c:ptCount val="6"/>
                <c:pt idx="0">
                  <c:v>10467.49</c:v>
                </c:pt>
                <c:pt idx="1">
                  <c:v>10323.86</c:v>
                </c:pt>
                <c:pt idx="2">
                  <c:v>11285.919999999998</c:v>
                </c:pt>
                <c:pt idx="3">
                  <c:v>10957.890000000001</c:v>
                </c:pt>
                <c:pt idx="4">
                  <c:v>9804.81</c:v>
                </c:pt>
                <c:pt idx="5">
                  <c:v>7752.9000000000005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C1-4734-8143-0C4FBAF2C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Data_Newbs!$D$5:$I$5</c:f>
              <c:numCache>
                <c:formatCode>0</c:formatCode>
                <c:ptCount val="6"/>
                <c:pt idx="0">
                  <c:v>177</c:v>
                </c:pt>
                <c:pt idx="1">
                  <c:v>187</c:v>
                </c:pt>
                <c:pt idx="2">
                  <c:v>220</c:v>
                </c:pt>
                <c:pt idx="3">
                  <c:v>252</c:v>
                </c:pt>
                <c:pt idx="4">
                  <c:v>183</c:v>
                </c:pt>
                <c:pt idx="5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8-4FA4-A6AE-BE16FF1F344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Data_Newbs!$T$5</c:f>
              <c:numCache>
                <c:formatCode>0</c:formatCode>
                <c:ptCount val="1"/>
                <c:pt idx="0">
                  <c:v>255.52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138-4FA4-A6AE-BE16FF1F3448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Data_Newbs!$M$5:$R$5</c:f>
              <c:numCache>
                <c:formatCode>0</c:formatCode>
                <c:ptCount val="6"/>
                <c:pt idx="0">
                  <c:v>79</c:v>
                </c:pt>
                <c:pt idx="1">
                  <c:v>79</c:v>
                </c:pt>
                <c:pt idx="2">
                  <c:v>122</c:v>
                </c:pt>
                <c:pt idx="3">
                  <c:v>137</c:v>
                </c:pt>
                <c:pt idx="4">
                  <c:v>93</c:v>
                </c:pt>
                <c:pt idx="5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38-4FA4-A6AE-BE16FF1F3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Data_VSC_Boat!$D$5:$I$5</c:f>
              <c:numCache>
                <c:formatCode>0</c:formatCode>
                <c:ptCount val="6"/>
                <c:pt idx="0">
                  <c:v>5211</c:v>
                </c:pt>
                <c:pt idx="1">
                  <c:v>5136</c:v>
                </c:pt>
                <c:pt idx="2">
                  <c:v>5059</c:v>
                </c:pt>
                <c:pt idx="3">
                  <c:v>4910</c:v>
                </c:pt>
                <c:pt idx="4">
                  <c:v>4410</c:v>
                </c:pt>
                <c:pt idx="5">
                  <c:v>2295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13-44DD-9A96-900EDF63838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Data_VSC_Boat!$T$5</c:f>
              <c:numCache>
                <c:formatCode>0</c:formatCode>
                <c:ptCount val="1"/>
                <c:pt idx="0">
                  <c:v>5264.11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113-44DD-9A96-900EDF638385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Data_VSC_Boat!$M$5:$R$5</c:f>
              <c:numCache>
                <c:formatCode>0</c:formatCode>
                <c:ptCount val="6"/>
                <c:pt idx="0">
                  <c:v>3343</c:v>
                </c:pt>
                <c:pt idx="1">
                  <c:v>3578</c:v>
                </c:pt>
                <c:pt idx="2">
                  <c:v>3208</c:v>
                </c:pt>
                <c:pt idx="3">
                  <c:v>3490</c:v>
                </c:pt>
                <c:pt idx="4">
                  <c:v>2935</c:v>
                </c:pt>
                <c:pt idx="5">
                  <c:v>2295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13-44DD-9A96-900EDF638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Data_VSC_Paddlecraft!$D$5:$I$5</c:f>
              <c:numCache>
                <c:formatCode>0</c:formatCode>
                <c:ptCount val="6"/>
                <c:pt idx="0">
                  <c:v>1498</c:v>
                </c:pt>
                <c:pt idx="1">
                  <c:v>1708</c:v>
                </c:pt>
                <c:pt idx="2">
                  <c:v>2294</c:v>
                </c:pt>
                <c:pt idx="3">
                  <c:v>2440</c:v>
                </c:pt>
                <c:pt idx="4">
                  <c:v>1603</c:v>
                </c:pt>
                <c:pt idx="5">
                  <c:v>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C-439A-AE5C-840A3F33381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Data_VSC_Paddlecraft!$T$5</c:f>
              <c:numCache>
                <c:formatCode>0</c:formatCode>
                <c:ptCount val="1"/>
                <c:pt idx="0">
                  <c:v>2465.4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96C-439A-AE5C-840A3F33381E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Data_VSC_Paddlecraft!$M$5:$R$5</c:f>
              <c:numCache>
                <c:formatCode>0</c:formatCode>
                <c:ptCount val="6"/>
                <c:pt idx="0">
                  <c:v>1038</c:v>
                </c:pt>
                <c:pt idx="1">
                  <c:v>1158</c:v>
                </c:pt>
                <c:pt idx="2">
                  <c:v>1647</c:v>
                </c:pt>
                <c:pt idx="3">
                  <c:v>1952</c:v>
                </c:pt>
                <c:pt idx="4">
                  <c:v>839</c:v>
                </c:pt>
                <c:pt idx="5">
                  <c:v>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6C-439A-AE5C-840A3F333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Data_Visits!$D$5:$I$5</c:f>
              <c:numCache>
                <c:formatCode>0</c:formatCode>
                <c:ptCount val="6"/>
                <c:pt idx="0">
                  <c:v>4924</c:v>
                </c:pt>
                <c:pt idx="1">
                  <c:v>5882</c:v>
                </c:pt>
                <c:pt idx="2">
                  <c:v>6327</c:v>
                </c:pt>
                <c:pt idx="3">
                  <c:v>4969</c:v>
                </c:pt>
                <c:pt idx="4">
                  <c:v>5066</c:v>
                </c:pt>
                <c:pt idx="5">
                  <c:v>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1-4E53-881A-9C6B702C614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Data_Visits!$T$5</c:f>
              <c:numCache>
                <c:formatCode>0</c:formatCode>
                <c:ptCount val="1"/>
                <c:pt idx="0">
                  <c:v>6391.27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E61-4E53-881A-9C6B702C6146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Data_Visits!$M$5:$R$5</c:f>
              <c:numCache>
                <c:formatCode>0</c:formatCode>
                <c:ptCount val="6"/>
                <c:pt idx="0">
                  <c:v>2216</c:v>
                </c:pt>
                <c:pt idx="1">
                  <c:v>2860</c:v>
                </c:pt>
                <c:pt idx="2">
                  <c:v>3374</c:v>
                </c:pt>
                <c:pt idx="3">
                  <c:v>2807</c:v>
                </c:pt>
                <c:pt idx="4">
                  <c:v>2900</c:v>
                </c:pt>
                <c:pt idx="5">
                  <c:v>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61-4E53-881A-9C6B702C6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Data_PE!$D$5:$I$5</c:f>
              <c:numCache>
                <c:formatCode>0</c:formatCode>
                <c:ptCount val="6"/>
                <c:pt idx="0">
                  <c:v>2999</c:v>
                </c:pt>
                <c:pt idx="1">
                  <c:v>4952</c:v>
                </c:pt>
                <c:pt idx="2">
                  <c:v>1815</c:v>
                </c:pt>
                <c:pt idx="3">
                  <c:v>3345</c:v>
                </c:pt>
                <c:pt idx="4">
                  <c:v>3108</c:v>
                </c:pt>
                <c:pt idx="5">
                  <c:v>1963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B-43F8-9C6F-97FB01F8C7F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Data_PE!$T$5</c:f>
              <c:numCache>
                <c:formatCode>0</c:formatCode>
                <c:ptCount val="1"/>
                <c:pt idx="0">
                  <c:v>5002.5200000000004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77B-43F8-9C6F-97FB01F8C7FC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Data_PE!$M$5:$R$5</c:f>
              <c:numCache>
                <c:formatCode>0</c:formatCode>
                <c:ptCount val="6"/>
                <c:pt idx="0">
                  <c:v>2183</c:v>
                </c:pt>
                <c:pt idx="1">
                  <c:v>4378</c:v>
                </c:pt>
                <c:pt idx="2">
                  <c:v>1480</c:v>
                </c:pt>
                <c:pt idx="3">
                  <c:v>2499</c:v>
                </c:pt>
                <c:pt idx="4">
                  <c:v>2539</c:v>
                </c:pt>
                <c:pt idx="5">
                  <c:v>1963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7B-43F8-9C6F-97FB01F8C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Data_Boat!$D$5:$I$5</c:f>
              <c:numCache>
                <c:formatCode>0</c:formatCode>
                <c:ptCount val="6"/>
                <c:pt idx="0">
                  <c:v>4246.5300000000007</c:v>
                </c:pt>
                <c:pt idx="1">
                  <c:v>4428.8500000000004</c:v>
                </c:pt>
                <c:pt idx="2">
                  <c:v>3813.41</c:v>
                </c:pt>
                <c:pt idx="3">
                  <c:v>3722.86</c:v>
                </c:pt>
                <c:pt idx="4">
                  <c:v>2970.6300000000006</c:v>
                </c:pt>
                <c:pt idx="5">
                  <c:v>785.20999999999992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5-48BB-A0B2-0338C37BDB5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Data_Boat!$T$5</c:f>
              <c:numCache>
                <c:formatCode>0</c:formatCode>
                <c:ptCount val="1"/>
                <c:pt idx="0">
                  <c:v>4474.1385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045-48BB-A0B2-0338C37BDB5A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Data_Boat!$M$5:$R$5</c:f>
              <c:numCache>
                <c:formatCode>0</c:formatCode>
                <c:ptCount val="6"/>
                <c:pt idx="0">
                  <c:v>1647.1499999999999</c:v>
                </c:pt>
                <c:pt idx="1">
                  <c:v>1791.8500000000001</c:v>
                </c:pt>
                <c:pt idx="2">
                  <c:v>1572.24</c:v>
                </c:pt>
                <c:pt idx="3">
                  <c:v>1501.75</c:v>
                </c:pt>
                <c:pt idx="4">
                  <c:v>1532.22</c:v>
                </c:pt>
                <c:pt idx="5">
                  <c:v>785.20999999999992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45-48BB-A0B2-0338C37BD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layout>
        <c:manualLayout>
          <c:xMode val="edge"/>
          <c:yMode val="edge"/>
          <c:x val="0.28160598514929225"/>
          <c:y val="2.49287749287749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Data_Misc!$D$5:$I$5</c:f>
              <c:numCache>
                <c:formatCode>0</c:formatCode>
                <c:ptCount val="6"/>
                <c:pt idx="0">
                  <c:v>350.06999999999994</c:v>
                </c:pt>
                <c:pt idx="1">
                  <c:v>264.11000000000013</c:v>
                </c:pt>
                <c:pt idx="2">
                  <c:v>327.60000000000002</c:v>
                </c:pt>
                <c:pt idx="3">
                  <c:v>335.43999999999988</c:v>
                </c:pt>
                <c:pt idx="4">
                  <c:v>213.21</c:v>
                </c:pt>
                <c:pt idx="5">
                  <c:v>85.560000000000016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663-B76A-5719EB0F140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Data_Misc!$T$5</c:f>
              <c:numCache>
                <c:formatCode>0</c:formatCode>
                <c:ptCount val="1"/>
                <c:pt idx="0">
                  <c:v>354.57069999999993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0EF-4663-B76A-5719EB0F140F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Data_Misc!$M$5:$R$5</c:f>
              <c:numCache>
                <c:formatCode>0</c:formatCode>
                <c:ptCount val="6"/>
                <c:pt idx="0">
                  <c:v>223.93</c:v>
                </c:pt>
                <c:pt idx="1">
                  <c:v>98.820000000000007</c:v>
                </c:pt>
                <c:pt idx="2">
                  <c:v>162.03000000000003</c:v>
                </c:pt>
                <c:pt idx="3">
                  <c:v>166.84000000000006</c:v>
                </c:pt>
                <c:pt idx="4">
                  <c:v>139.67000000000002</c:v>
                </c:pt>
                <c:pt idx="5">
                  <c:v>85.560000000000016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EF-4663-B76A-5719EB0F1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Data_Misc!$D$45:$I$45</c:f>
              <c:numCache>
                <c:formatCode>0</c:formatCode>
                <c:ptCount val="6"/>
                <c:pt idx="0">
                  <c:v>5706.8899999999994</c:v>
                </c:pt>
                <c:pt idx="1">
                  <c:v>4871.91</c:v>
                </c:pt>
                <c:pt idx="2">
                  <c:v>3240.8500000000004</c:v>
                </c:pt>
                <c:pt idx="3">
                  <c:v>3523.29</c:v>
                </c:pt>
                <c:pt idx="4">
                  <c:v>2239.1899999999996</c:v>
                </c:pt>
                <c:pt idx="5">
                  <c:v>789.35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91-4DFC-8FB1-215D55A6E88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Data_Misc!$T$45</c:f>
              <c:numCache>
                <c:formatCode>0</c:formatCode>
                <c:ptCount val="1"/>
                <c:pt idx="0">
                  <c:v>5764.9588999999996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791-4DFC-8FB1-215D55A6E88E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Data_Misc!$M$45:$R$45</c:f>
              <c:numCache>
                <c:formatCode>0</c:formatCode>
                <c:ptCount val="6"/>
                <c:pt idx="0">
                  <c:v>3416.7400000000002</c:v>
                </c:pt>
                <c:pt idx="1">
                  <c:v>3374.81</c:v>
                </c:pt>
                <c:pt idx="2">
                  <c:v>1997.1</c:v>
                </c:pt>
                <c:pt idx="3">
                  <c:v>2161.5700000000002</c:v>
                </c:pt>
                <c:pt idx="4">
                  <c:v>1315.16</c:v>
                </c:pt>
                <c:pt idx="5">
                  <c:v>789.35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91-4DFC-8FB1-215D55A6E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Data_Misc!$D$25:$I$25</c:f>
              <c:numCache>
                <c:formatCode>0</c:formatCode>
                <c:ptCount val="6"/>
                <c:pt idx="0">
                  <c:v>1040</c:v>
                </c:pt>
                <c:pt idx="1">
                  <c:v>991</c:v>
                </c:pt>
                <c:pt idx="2">
                  <c:v>527</c:v>
                </c:pt>
                <c:pt idx="3">
                  <c:v>598</c:v>
                </c:pt>
                <c:pt idx="4">
                  <c:v>392</c:v>
                </c:pt>
                <c:pt idx="5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C-453C-A5B7-894CE90023F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Data_Misc!$T$25</c:f>
              <c:numCache>
                <c:formatCode>0</c:formatCode>
                <c:ptCount val="1"/>
                <c:pt idx="0">
                  <c:v>1051.4000000000001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61C-453C-A5B7-894CE90023F7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Data_Misc!$M$25:$R$25</c:f>
              <c:numCache>
                <c:formatCode>0</c:formatCode>
                <c:ptCount val="6"/>
                <c:pt idx="0">
                  <c:v>461</c:v>
                </c:pt>
                <c:pt idx="1">
                  <c:v>291</c:v>
                </c:pt>
                <c:pt idx="2">
                  <c:v>272</c:v>
                </c:pt>
                <c:pt idx="3">
                  <c:v>250</c:v>
                </c:pt>
                <c:pt idx="4">
                  <c:v>205</c:v>
                </c:pt>
                <c:pt idx="5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1C-453C-A5B7-894CE9002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Data_Misc!$D$245:$I$245</c:f>
              <c:numCache>
                <c:formatCode>0</c:formatCode>
                <c:ptCount val="6"/>
                <c:pt idx="0">
                  <c:v>2580.5099999999998</c:v>
                </c:pt>
                <c:pt idx="1">
                  <c:v>2339.36</c:v>
                </c:pt>
                <c:pt idx="2">
                  <c:v>2378.46</c:v>
                </c:pt>
                <c:pt idx="3">
                  <c:v>2654.27</c:v>
                </c:pt>
                <c:pt idx="4">
                  <c:v>4154.9799999999996</c:v>
                </c:pt>
                <c:pt idx="5">
                  <c:v>1992.65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18-4FCA-826E-6A4B229372B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Data_Misc!$T$245</c:f>
              <c:numCache>
                <c:formatCode>0</c:formatCode>
                <c:ptCount val="1"/>
                <c:pt idx="0">
                  <c:v>4197.5297999999993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D18-4FCA-826E-6A4B229372B5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Data_Misc!$M$245:$R$245</c:f>
              <c:numCache>
                <c:formatCode>0</c:formatCode>
                <c:ptCount val="6"/>
                <c:pt idx="0">
                  <c:v>1101.9100000000001</c:v>
                </c:pt>
                <c:pt idx="1">
                  <c:v>1180.4699999999998</c:v>
                </c:pt>
                <c:pt idx="2">
                  <c:v>1059.5</c:v>
                </c:pt>
                <c:pt idx="3">
                  <c:v>1354.2</c:v>
                </c:pt>
                <c:pt idx="4">
                  <c:v>2044.15</c:v>
                </c:pt>
                <c:pt idx="5">
                  <c:v>1992.65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18-4FCA-826E-6A4B22937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Data_Misc!$D$18:$I$18</c:f>
              <c:numCache>
                <c:formatCode>0</c:formatCode>
                <c:ptCount val="6"/>
                <c:pt idx="0">
                  <c:v>4223.6799999999994</c:v>
                </c:pt>
                <c:pt idx="1">
                  <c:v>3767.0499999999988</c:v>
                </c:pt>
                <c:pt idx="2">
                  <c:v>3570.5000000000005</c:v>
                </c:pt>
                <c:pt idx="3">
                  <c:v>3621.5999999999995</c:v>
                </c:pt>
                <c:pt idx="4">
                  <c:v>2510.7400000000002</c:v>
                </c:pt>
                <c:pt idx="5">
                  <c:v>965.57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F-4A53-A0B4-843AA3959E1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Data_Misc!$T$18</c:f>
              <c:numCache>
                <c:formatCode>0</c:formatCode>
                <c:ptCount val="1"/>
                <c:pt idx="0">
                  <c:v>4266.9167999999991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E2F-4A53-A0B4-843AA3959E1A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Data_Misc!$M$18:$R$18</c:f>
              <c:numCache>
                <c:formatCode>0</c:formatCode>
                <c:ptCount val="6"/>
                <c:pt idx="0">
                  <c:v>2612.1699999999996</c:v>
                </c:pt>
                <c:pt idx="1">
                  <c:v>1834.2600000000002</c:v>
                </c:pt>
                <c:pt idx="2">
                  <c:v>2025.9800000000005</c:v>
                </c:pt>
                <c:pt idx="3">
                  <c:v>1837.14</c:v>
                </c:pt>
                <c:pt idx="4">
                  <c:v>1547.4399999999998</c:v>
                </c:pt>
                <c:pt idx="5">
                  <c:v>965.57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2F-4A53-A0B4-843AA3959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Data_MT!$D$5:$I$5</c:f>
              <c:numCache>
                <c:formatCode>0</c:formatCode>
                <c:ptCount val="6"/>
                <c:pt idx="0">
                  <c:v>1914.11</c:v>
                </c:pt>
                <c:pt idx="1">
                  <c:v>1920.31</c:v>
                </c:pt>
                <c:pt idx="2">
                  <c:v>2099.6899999999996</c:v>
                </c:pt>
                <c:pt idx="3">
                  <c:v>1857.56</c:v>
                </c:pt>
                <c:pt idx="4">
                  <c:v>2262.37</c:v>
                </c:pt>
                <c:pt idx="5">
                  <c:v>718.76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C-41FD-8F91-A7AE34D8AD3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Data_MT!$T$5</c:f>
              <c:numCache>
                <c:formatCode>0</c:formatCode>
                <c:ptCount val="1"/>
                <c:pt idx="0">
                  <c:v>2285.9937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FCC-41FD-8F91-A7AE34D8AD38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Data_MT!$M$5:$R$5</c:f>
              <c:numCache>
                <c:formatCode>0</c:formatCode>
                <c:ptCount val="6"/>
                <c:pt idx="0">
                  <c:v>1131.8800000000001</c:v>
                </c:pt>
                <c:pt idx="1">
                  <c:v>1269.9600000000003</c:v>
                </c:pt>
                <c:pt idx="2">
                  <c:v>1455.6100000000001</c:v>
                </c:pt>
                <c:pt idx="3">
                  <c:v>1308.83</c:v>
                </c:pt>
                <c:pt idx="4">
                  <c:v>1463.79</c:v>
                </c:pt>
                <c:pt idx="5">
                  <c:v>718.76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CC-41FD-8F91-A7AE34D8A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Data_Misc!$D$65:$I$65</c:f>
              <c:numCache>
                <c:formatCode>0</c:formatCode>
                <c:ptCount val="6"/>
                <c:pt idx="0">
                  <c:v>3715.8999999999996</c:v>
                </c:pt>
                <c:pt idx="1">
                  <c:v>5863.4199999999992</c:v>
                </c:pt>
                <c:pt idx="2">
                  <c:v>6478.8</c:v>
                </c:pt>
                <c:pt idx="3">
                  <c:v>7518.86</c:v>
                </c:pt>
                <c:pt idx="4">
                  <c:v>7497.87</c:v>
                </c:pt>
                <c:pt idx="5">
                  <c:v>3040.5099999999993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F-48B0-819C-CCC9CF3F7E1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Data_Misc!$T$65</c:f>
              <c:numCache>
                <c:formatCode>0</c:formatCode>
                <c:ptCount val="1"/>
                <c:pt idx="0">
                  <c:v>7595.0486000000001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D5F-48B0-819C-CCC9CF3F7E13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Data_Misc!$M$65:$R$65</c:f>
              <c:numCache>
                <c:formatCode>0</c:formatCode>
                <c:ptCount val="6"/>
                <c:pt idx="0">
                  <c:v>1709.9499999999998</c:v>
                </c:pt>
                <c:pt idx="1">
                  <c:v>2591.37</c:v>
                </c:pt>
                <c:pt idx="2">
                  <c:v>3336.02</c:v>
                </c:pt>
                <c:pt idx="3">
                  <c:v>4441.9399999999996</c:v>
                </c:pt>
                <c:pt idx="4">
                  <c:v>4227.97</c:v>
                </c:pt>
                <c:pt idx="5">
                  <c:v>3040.5099999999993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F-48B0-819C-CCC9CF3F7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Data_Misc!$D$85:$I$85</c:f>
              <c:numCache>
                <c:formatCode>0</c:formatCode>
                <c:ptCount val="6"/>
                <c:pt idx="0">
                  <c:v>1430.9</c:v>
                </c:pt>
                <c:pt idx="1">
                  <c:v>1993.4</c:v>
                </c:pt>
                <c:pt idx="2">
                  <c:v>2148.6499999999996</c:v>
                </c:pt>
                <c:pt idx="3">
                  <c:v>2001.5500000000002</c:v>
                </c:pt>
                <c:pt idx="4">
                  <c:v>1828.08</c:v>
                </c:pt>
                <c:pt idx="5">
                  <c:v>706.62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07-45DD-BDA8-DE62807D399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Data_Misc!$T$85</c:f>
              <c:numCache>
                <c:formatCode>0</c:formatCode>
                <c:ptCount val="1"/>
                <c:pt idx="0">
                  <c:v>2171.1364999999996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507-45DD-BDA8-DE62807D3995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Data_Misc!$M$85:$R$85</c:f>
              <c:numCache>
                <c:formatCode>0</c:formatCode>
                <c:ptCount val="6"/>
                <c:pt idx="0">
                  <c:v>694.1</c:v>
                </c:pt>
                <c:pt idx="1">
                  <c:v>1086.45</c:v>
                </c:pt>
                <c:pt idx="2">
                  <c:v>1180</c:v>
                </c:pt>
                <c:pt idx="3">
                  <c:v>985.7</c:v>
                </c:pt>
                <c:pt idx="4">
                  <c:v>1149.08</c:v>
                </c:pt>
                <c:pt idx="5">
                  <c:v>706.62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07-45DD-BDA8-DE62807D3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Data_Misc!$D$105:$I$105</c:f>
              <c:numCache>
                <c:formatCode>0</c:formatCode>
                <c:ptCount val="6"/>
                <c:pt idx="0">
                  <c:v>6723.71</c:v>
                </c:pt>
                <c:pt idx="1">
                  <c:v>7821.7400000000007</c:v>
                </c:pt>
                <c:pt idx="2">
                  <c:v>10598.56</c:v>
                </c:pt>
                <c:pt idx="3">
                  <c:v>11326.73</c:v>
                </c:pt>
                <c:pt idx="4">
                  <c:v>13826.630000000001</c:v>
                </c:pt>
                <c:pt idx="5">
                  <c:v>5491.7999999999993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4-4C61-9A96-8BDBBFE8F9E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Data_Misc!$T$105</c:f>
              <c:numCache>
                <c:formatCode>0</c:formatCode>
                <c:ptCount val="1"/>
                <c:pt idx="0">
                  <c:v>13965.8963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9B4-4C61-9A96-8BDBBFE8F9E0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Data_Misc!$M$105:$R$105</c:f>
              <c:numCache>
                <c:formatCode>0</c:formatCode>
                <c:ptCount val="6"/>
                <c:pt idx="0">
                  <c:v>3613.01</c:v>
                </c:pt>
                <c:pt idx="1">
                  <c:v>3177.4199999999996</c:v>
                </c:pt>
                <c:pt idx="2">
                  <c:v>5814.8499999999985</c:v>
                </c:pt>
                <c:pt idx="3">
                  <c:v>5115.13</c:v>
                </c:pt>
                <c:pt idx="4">
                  <c:v>6972.59</c:v>
                </c:pt>
                <c:pt idx="5">
                  <c:v>5491.7999999999993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B4-4C61-9A96-8BDBBFE8F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Data_Misc!$D$125:$I$125</c:f>
              <c:numCache>
                <c:formatCode>0</c:formatCode>
                <c:ptCount val="6"/>
                <c:pt idx="0">
                  <c:v>1203</c:v>
                </c:pt>
                <c:pt idx="1">
                  <c:v>1097.5</c:v>
                </c:pt>
                <c:pt idx="2">
                  <c:v>1580.5</c:v>
                </c:pt>
                <c:pt idx="3">
                  <c:v>1847.5</c:v>
                </c:pt>
                <c:pt idx="4">
                  <c:v>744</c:v>
                </c:pt>
                <c:pt idx="5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0-48FE-AEFD-EC320996496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Data_Misc!$T$125</c:f>
              <c:numCache>
                <c:formatCode>0</c:formatCode>
                <c:ptCount val="1"/>
                <c:pt idx="0">
                  <c:v>1866.9749999999999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880-48FE-AEFD-EC3209964969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Data_Misc!$M$125:$R$125</c:f>
              <c:numCache>
                <c:formatCode>0</c:formatCode>
                <c:ptCount val="6"/>
                <c:pt idx="0">
                  <c:v>826.5</c:v>
                </c:pt>
                <c:pt idx="1">
                  <c:v>585.5</c:v>
                </c:pt>
                <c:pt idx="2">
                  <c:v>530.75</c:v>
                </c:pt>
                <c:pt idx="3">
                  <c:v>1251</c:v>
                </c:pt>
                <c:pt idx="4">
                  <c:v>431.5</c:v>
                </c:pt>
                <c:pt idx="5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80-48FE-AEFD-EC3209964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Data_Misc!$D$145:$I$145</c:f>
              <c:numCache>
                <c:formatCode>0</c:formatCode>
                <c:ptCount val="6"/>
                <c:pt idx="0">
                  <c:v>2217.25</c:v>
                </c:pt>
                <c:pt idx="1">
                  <c:v>1395.9</c:v>
                </c:pt>
                <c:pt idx="2">
                  <c:v>3420.5999999999995</c:v>
                </c:pt>
                <c:pt idx="3">
                  <c:v>2033.31</c:v>
                </c:pt>
                <c:pt idx="4">
                  <c:v>2648.26</c:v>
                </c:pt>
                <c:pt idx="5">
                  <c:v>650.25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9-4DAA-B472-AB9293CDEB6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Data_Misc!$T$145</c:f>
              <c:numCache>
                <c:formatCode>0</c:formatCode>
                <c:ptCount val="1"/>
                <c:pt idx="0">
                  <c:v>3455.8059999999996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4B9-4DAA-B472-AB9293CDEB65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Data_Misc!$M$145:$R$145</c:f>
              <c:numCache>
                <c:formatCode>0</c:formatCode>
                <c:ptCount val="6"/>
                <c:pt idx="0">
                  <c:v>309.5</c:v>
                </c:pt>
                <c:pt idx="1">
                  <c:v>464.2</c:v>
                </c:pt>
                <c:pt idx="2">
                  <c:v>1918.0000000000002</c:v>
                </c:pt>
                <c:pt idx="3">
                  <c:v>991.85</c:v>
                </c:pt>
                <c:pt idx="4">
                  <c:v>1468.81</c:v>
                </c:pt>
                <c:pt idx="5">
                  <c:v>650.25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B9-4DAA-B472-AB9293CDE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Data_Misc!$D$185:$I$185</c:f>
              <c:numCache>
                <c:formatCode>0</c:formatCode>
                <c:ptCount val="6"/>
                <c:pt idx="0">
                  <c:v>55</c:v>
                </c:pt>
                <c:pt idx="1">
                  <c:v>132</c:v>
                </c:pt>
                <c:pt idx="2">
                  <c:v>419.5</c:v>
                </c:pt>
                <c:pt idx="3">
                  <c:v>49</c:v>
                </c:pt>
                <c:pt idx="4">
                  <c:v>324</c:v>
                </c:pt>
                <c:pt idx="5">
                  <c:v>77.5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7-4035-BAF9-E666329AB6D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Data_Misc!$T$185</c:f>
              <c:numCache>
                <c:formatCode>0</c:formatCode>
                <c:ptCount val="1"/>
                <c:pt idx="0">
                  <c:v>424.69499999999999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037-4035-BAF9-E666329AB6D0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Data_Misc!$M$185:$R$185</c:f>
              <c:numCache>
                <c:formatCode>0</c:formatCode>
                <c:ptCount val="6"/>
                <c:pt idx="0">
                  <c:v>27</c:v>
                </c:pt>
                <c:pt idx="1">
                  <c:v>88</c:v>
                </c:pt>
                <c:pt idx="2">
                  <c:v>355.5</c:v>
                </c:pt>
                <c:pt idx="3">
                  <c:v>26.5</c:v>
                </c:pt>
                <c:pt idx="4">
                  <c:v>243</c:v>
                </c:pt>
                <c:pt idx="5">
                  <c:v>77.5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37-4035-BAF9-E666329AB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Data_Misc!$D$205:$I$205</c:f>
              <c:numCache>
                <c:formatCode>0</c:formatCode>
                <c:ptCount val="6"/>
                <c:pt idx="0">
                  <c:v>674.28</c:v>
                </c:pt>
                <c:pt idx="1">
                  <c:v>1024.45</c:v>
                </c:pt>
                <c:pt idx="2">
                  <c:v>956</c:v>
                </c:pt>
                <c:pt idx="3">
                  <c:v>1539.65</c:v>
                </c:pt>
                <c:pt idx="4">
                  <c:v>958.06</c:v>
                </c:pt>
                <c:pt idx="5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8-4B5C-A204-53D6FF0FFC1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Data_Misc!$T$205</c:f>
              <c:numCache>
                <c:formatCode>0</c:formatCode>
                <c:ptCount val="1"/>
                <c:pt idx="0">
                  <c:v>1556.0465000000002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7B8-4B5C-A204-53D6FF0FFC18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Data_Misc!$M$205:$R$205</c:f>
              <c:numCache>
                <c:formatCode>0</c:formatCode>
                <c:ptCount val="6"/>
                <c:pt idx="0">
                  <c:v>236.10000000000002</c:v>
                </c:pt>
                <c:pt idx="1">
                  <c:v>308.95</c:v>
                </c:pt>
                <c:pt idx="2">
                  <c:v>224.7</c:v>
                </c:pt>
                <c:pt idx="3">
                  <c:v>403.65</c:v>
                </c:pt>
                <c:pt idx="4">
                  <c:v>183.35999999999999</c:v>
                </c:pt>
                <c:pt idx="5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B8-4B5C-A204-53D6FF0FF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Data_Misc!$D$165:$I$165</c:f>
              <c:numCache>
                <c:formatCode>0</c:formatCode>
                <c:ptCount val="6"/>
                <c:pt idx="0">
                  <c:v>1394.55</c:v>
                </c:pt>
                <c:pt idx="1">
                  <c:v>855.67000000000007</c:v>
                </c:pt>
                <c:pt idx="2">
                  <c:v>557.51</c:v>
                </c:pt>
                <c:pt idx="3">
                  <c:v>1109.6599999999999</c:v>
                </c:pt>
                <c:pt idx="4">
                  <c:v>753.62</c:v>
                </c:pt>
                <c:pt idx="5">
                  <c:v>230.5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0A-4562-9CB9-35EF149BA15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Data_Misc!$T$165</c:f>
              <c:numCache>
                <c:formatCode>0</c:formatCode>
                <c:ptCount val="1"/>
                <c:pt idx="0">
                  <c:v>1409.4955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90A-4562-9CB9-35EF149BA152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Data_Misc!$M$165:$R$165</c:f>
              <c:numCache>
                <c:formatCode>0</c:formatCode>
                <c:ptCount val="6"/>
                <c:pt idx="0">
                  <c:v>871.41</c:v>
                </c:pt>
                <c:pt idx="1">
                  <c:v>506.67</c:v>
                </c:pt>
                <c:pt idx="2">
                  <c:v>288.99</c:v>
                </c:pt>
                <c:pt idx="3">
                  <c:v>571.66</c:v>
                </c:pt>
                <c:pt idx="4">
                  <c:v>563.72</c:v>
                </c:pt>
                <c:pt idx="5">
                  <c:v>230.5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0A-4562-9CB9-35EF149BA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70-48C5-B29A-5E2DA1E030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Data_Facilities!$D$5:$I$5</c:f>
              <c:numCache>
                <c:formatCode>0</c:formatCode>
                <c:ptCount val="6"/>
                <c:pt idx="0">
                  <c:v>9</c:v>
                </c:pt>
                <c:pt idx="1">
                  <c:v>7</c:v>
                </c:pt>
                <c:pt idx="2">
                  <c:v>8</c:v>
                </c:pt>
                <c:pt idx="3">
                  <c:v>8</c:v>
                </c:pt>
                <c:pt idx="4">
                  <c:v>6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0-48C5-B29A-5E2DA1E03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Data_Misc!$D$58:$I$58</c:f>
              <c:numCache>
                <c:formatCode>0</c:formatCode>
                <c:ptCount val="6"/>
                <c:pt idx="0">
                  <c:v>49430.71</c:v>
                </c:pt>
                <c:pt idx="1">
                  <c:v>46620.68</c:v>
                </c:pt>
                <c:pt idx="2">
                  <c:v>44995.390000000007</c:v>
                </c:pt>
                <c:pt idx="3">
                  <c:v>43718.590000000004</c:v>
                </c:pt>
                <c:pt idx="4">
                  <c:v>36877.85</c:v>
                </c:pt>
                <c:pt idx="5">
                  <c:v>13674.15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1-48ED-BEF2-D323F7A5038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Data_Misc!$T$58</c:f>
              <c:numCache>
                <c:formatCode>0</c:formatCode>
                <c:ptCount val="1"/>
                <c:pt idx="0">
                  <c:v>49926.017099999997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AA1-48ED-BEF2-D323F7A50387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Data_Misc!$M$58:$R$58</c:f>
              <c:numCache>
                <c:formatCode>0</c:formatCode>
                <c:ptCount val="6"/>
                <c:pt idx="0">
                  <c:v>22981.930000000004</c:v>
                </c:pt>
                <c:pt idx="1">
                  <c:v>26051.819999999996</c:v>
                </c:pt>
                <c:pt idx="2">
                  <c:v>25107.649999999998</c:v>
                </c:pt>
                <c:pt idx="3">
                  <c:v>24963.32</c:v>
                </c:pt>
                <c:pt idx="4">
                  <c:v>20123.03</c:v>
                </c:pt>
                <c:pt idx="5">
                  <c:v>13674.15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A1-48ED-BEF2-D323F7A50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15-4990-B7AB-BF5AEFDFCC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Data_Facilities!$D$25:$I$25</c:f>
              <c:numCache>
                <c:formatCode>0</c:formatCode>
                <c:ptCount val="6"/>
                <c:pt idx="0">
                  <c:v>144</c:v>
                </c:pt>
                <c:pt idx="1">
                  <c:v>118</c:v>
                </c:pt>
                <c:pt idx="2">
                  <c:v>123</c:v>
                </c:pt>
                <c:pt idx="3">
                  <c:v>111</c:v>
                </c:pt>
                <c:pt idx="4">
                  <c:v>98</c:v>
                </c:pt>
                <c:pt idx="5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15-4990-B7AB-BF5AEFDFC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Data_Misc!$D$225:$I$225</c:f>
              <c:numCache>
                <c:formatCode>0</c:formatCode>
                <c:ptCount val="6"/>
                <c:pt idx="0">
                  <c:v>132.75</c:v>
                </c:pt>
                <c:pt idx="1">
                  <c:v>143.80000000000001</c:v>
                </c:pt>
                <c:pt idx="2">
                  <c:v>711.31999999999994</c:v>
                </c:pt>
                <c:pt idx="3">
                  <c:v>880.24</c:v>
                </c:pt>
                <c:pt idx="4">
                  <c:v>550.75</c:v>
                </c:pt>
                <c:pt idx="5">
                  <c:v>154.03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B-4BF3-B945-070E2B68887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Data_Misc!$T$225</c:f>
              <c:numCache>
                <c:formatCode>0</c:formatCode>
                <c:ptCount val="1"/>
                <c:pt idx="0">
                  <c:v>890.04240000000004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89B-4BF3-B945-070E2B688878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Data_Misc!$M$225:$R$225</c:f>
              <c:numCache>
                <c:formatCode>0</c:formatCode>
                <c:ptCount val="6"/>
                <c:pt idx="0">
                  <c:v>48.35</c:v>
                </c:pt>
                <c:pt idx="1">
                  <c:v>33.049999999999997</c:v>
                </c:pt>
                <c:pt idx="2">
                  <c:v>327.5</c:v>
                </c:pt>
                <c:pt idx="3">
                  <c:v>519.91999999999996</c:v>
                </c:pt>
                <c:pt idx="4">
                  <c:v>286.95</c:v>
                </c:pt>
                <c:pt idx="5">
                  <c:v>154.03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9B-4BF3-B945-070E2B688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09-4A7C-9CF3-958D8F3B75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Data_Facilities!$D$85:$I$85</c:f>
              <c:numCache>
                <c:formatCode>0</c:formatCode>
                <c:ptCount val="6"/>
                <c:pt idx="0">
                  <c:v>26</c:v>
                </c:pt>
                <c:pt idx="1">
                  <c:v>28</c:v>
                </c:pt>
                <c:pt idx="2">
                  <c:v>24</c:v>
                </c:pt>
                <c:pt idx="3">
                  <c:v>26</c:v>
                </c:pt>
                <c:pt idx="4">
                  <c:v>23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09-4A7C-9CF3-958D8F3B7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0A-4E24-B9F9-1FB58465E7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Data_Facilities!$D$65:$I$65</c:f>
              <c:numCache>
                <c:formatCode>0</c:formatCode>
                <c:ptCount val="6"/>
                <c:pt idx="0">
                  <c:v>18</c:v>
                </c:pt>
                <c:pt idx="1">
                  <c:v>16</c:v>
                </c:pt>
                <c:pt idx="2">
                  <c:v>7</c:v>
                </c:pt>
                <c:pt idx="3">
                  <c:v>9</c:v>
                </c:pt>
                <c:pt idx="4">
                  <c:v>8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0A-4E24-B9F9-1FB58465E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DE-4214-9E8D-5AEC66F0DD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Data_Facilities!$D$45:$I$45</c:f>
              <c:numCache>
                <c:formatCode>0</c:formatCode>
                <c:ptCount val="6"/>
                <c:pt idx="0">
                  <c:v>66</c:v>
                </c:pt>
                <c:pt idx="1">
                  <c:v>50</c:v>
                </c:pt>
                <c:pt idx="2">
                  <c:v>36</c:v>
                </c:pt>
                <c:pt idx="3">
                  <c:v>42</c:v>
                </c:pt>
                <c:pt idx="4">
                  <c:v>38</c:v>
                </c:pt>
                <c:pt idx="5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DE-4214-9E8D-5AEC66F0D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Data_Misc!$D$265:$I$265</c:f>
              <c:numCache>
                <c:formatCode>0</c:formatCode>
                <c:ptCount val="6"/>
                <c:pt idx="0">
                  <c:v>170</c:v>
                </c:pt>
                <c:pt idx="1">
                  <c:v>198</c:v>
                </c:pt>
                <c:pt idx="2">
                  <c:v>146</c:v>
                </c:pt>
                <c:pt idx="3">
                  <c:v>181</c:v>
                </c:pt>
                <c:pt idx="4">
                  <c:v>229</c:v>
                </c:pt>
                <c:pt idx="5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A-4A12-A4E1-83289E187A15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Data_Misc!$M$265:$R$265</c:f>
              <c:numCache>
                <c:formatCode>0</c:formatCode>
                <c:ptCount val="6"/>
                <c:pt idx="0">
                  <c:v>33</c:v>
                </c:pt>
                <c:pt idx="1">
                  <c:v>36</c:v>
                </c:pt>
                <c:pt idx="2">
                  <c:v>27</c:v>
                </c:pt>
                <c:pt idx="3">
                  <c:v>26</c:v>
                </c:pt>
                <c:pt idx="4">
                  <c:v>54</c:v>
                </c:pt>
                <c:pt idx="5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A-4A12-A4E1-83289E187A15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Data_Newbs!$T$5</c:f>
              <c:numCache>
                <c:formatCode>0</c:formatCode>
                <c:ptCount val="1"/>
                <c:pt idx="0">
                  <c:v>255.52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4A-4A12-A4E1-83289E187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6C-493E-99B6-8499E4AC80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Data_Membership!$D$6:$I$6</c:f>
              <c:numCache>
                <c:formatCode>0</c:formatCode>
                <c:ptCount val="6"/>
                <c:pt idx="0">
                  <c:v>4204</c:v>
                </c:pt>
                <c:pt idx="1">
                  <c:v>4101</c:v>
                </c:pt>
                <c:pt idx="2">
                  <c:v>4019</c:v>
                </c:pt>
                <c:pt idx="3">
                  <c:v>3893</c:v>
                </c:pt>
                <c:pt idx="4">
                  <c:v>3725</c:v>
                </c:pt>
                <c:pt idx="5">
                  <c:v>3565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C-493E-99B6-8499E4AC80F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Data_Membership!$K$6</c:f>
              <c:numCache>
                <c:formatCode>0</c:formatCode>
                <c:ptCount val="1"/>
                <c:pt idx="0">
                  <c:v>4247.04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6C-493E-99B6-8499E4AC8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Data_Newbs!$D$6:$I$6</c:f>
              <c:numCache>
                <c:formatCode>0</c:formatCode>
                <c:ptCount val="6"/>
                <c:pt idx="0">
                  <c:v>381</c:v>
                </c:pt>
                <c:pt idx="1">
                  <c:v>331</c:v>
                </c:pt>
                <c:pt idx="2">
                  <c:v>420</c:v>
                </c:pt>
                <c:pt idx="3">
                  <c:v>319</c:v>
                </c:pt>
                <c:pt idx="4">
                  <c:v>299</c:v>
                </c:pt>
                <c:pt idx="5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8-42FA-A58A-EAF6FEA9180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Data_Newbs!$T$6</c:f>
              <c:numCache>
                <c:formatCode>0</c:formatCode>
                <c:ptCount val="1"/>
                <c:pt idx="0">
                  <c:v>425.2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508-42FA-A58A-EAF6FEA9180B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Data_Newbs!$M$6:$R$6</c:f>
              <c:numCache>
                <c:formatCode>0</c:formatCode>
                <c:ptCount val="6"/>
                <c:pt idx="0">
                  <c:v>183</c:v>
                </c:pt>
                <c:pt idx="1">
                  <c:v>154</c:v>
                </c:pt>
                <c:pt idx="2">
                  <c:v>233</c:v>
                </c:pt>
                <c:pt idx="3">
                  <c:v>156</c:v>
                </c:pt>
                <c:pt idx="4">
                  <c:v>173</c:v>
                </c:pt>
                <c:pt idx="5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08-42FA-A58A-EAF6FEA91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Data_VSC_Boat!$D$6:$I$6</c:f>
              <c:numCache>
                <c:formatCode>0</c:formatCode>
                <c:ptCount val="6"/>
                <c:pt idx="0">
                  <c:v>10036</c:v>
                </c:pt>
                <c:pt idx="1">
                  <c:v>11502</c:v>
                </c:pt>
                <c:pt idx="2">
                  <c:v>12886</c:v>
                </c:pt>
                <c:pt idx="3">
                  <c:v>12346</c:v>
                </c:pt>
                <c:pt idx="4">
                  <c:v>11894</c:v>
                </c:pt>
                <c:pt idx="5">
                  <c:v>7862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30-4A5C-8976-09228732D3F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Data_VSC_Boat!$T$6</c:f>
              <c:numCache>
                <c:formatCode>0</c:formatCode>
                <c:ptCount val="1"/>
                <c:pt idx="0">
                  <c:v>13015.86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B30-4A5C-8976-09228732D3FA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Data_VSC_Boat!$M$6:$R$6</c:f>
              <c:numCache>
                <c:formatCode>0</c:formatCode>
                <c:ptCount val="6"/>
                <c:pt idx="0">
                  <c:v>7000</c:v>
                </c:pt>
                <c:pt idx="1">
                  <c:v>8512</c:v>
                </c:pt>
                <c:pt idx="2">
                  <c:v>9407</c:v>
                </c:pt>
                <c:pt idx="3">
                  <c:v>9591</c:v>
                </c:pt>
                <c:pt idx="4">
                  <c:v>9182</c:v>
                </c:pt>
                <c:pt idx="5">
                  <c:v>7862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30-4A5C-8976-09228732D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Data_VSC_Paddlecraft!$D$6:$I$6</c:f>
              <c:numCache>
                <c:formatCode>0</c:formatCode>
                <c:ptCount val="6"/>
                <c:pt idx="0">
                  <c:v>5278</c:v>
                </c:pt>
                <c:pt idx="1">
                  <c:v>6994</c:v>
                </c:pt>
                <c:pt idx="2">
                  <c:v>7298</c:v>
                </c:pt>
                <c:pt idx="3">
                  <c:v>6533</c:v>
                </c:pt>
                <c:pt idx="4">
                  <c:v>7255</c:v>
                </c:pt>
                <c:pt idx="5">
                  <c:v>4380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4-4190-88D9-905A4F56A5D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Data_VSC_Paddlecraft!$T$6</c:f>
              <c:numCache>
                <c:formatCode>0</c:formatCode>
                <c:ptCount val="1"/>
                <c:pt idx="0">
                  <c:v>7371.9800000000005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264-4190-88D9-905A4F56A5D4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Data_VSC_Paddlecraft!$M$6:$R$6</c:f>
              <c:numCache>
                <c:formatCode>0</c:formatCode>
                <c:ptCount val="6"/>
                <c:pt idx="0">
                  <c:v>3423</c:v>
                </c:pt>
                <c:pt idx="1">
                  <c:v>5759</c:v>
                </c:pt>
                <c:pt idx="2">
                  <c:v>5720</c:v>
                </c:pt>
                <c:pt idx="3">
                  <c:v>5385</c:v>
                </c:pt>
                <c:pt idx="4">
                  <c:v>6274</c:v>
                </c:pt>
                <c:pt idx="5">
                  <c:v>4380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64-4190-88D9-905A4F56A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Data_Misc!$D$38:$I$38</c:f>
              <c:numCache>
                <c:formatCode>0</c:formatCode>
                <c:ptCount val="6"/>
                <c:pt idx="0">
                  <c:v>6416</c:v>
                </c:pt>
                <c:pt idx="1">
                  <c:v>5916</c:v>
                </c:pt>
                <c:pt idx="2">
                  <c:v>6542</c:v>
                </c:pt>
                <c:pt idx="3">
                  <c:v>7560</c:v>
                </c:pt>
                <c:pt idx="4">
                  <c:v>5701</c:v>
                </c:pt>
                <c:pt idx="5">
                  <c:v>1745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33-471C-8018-29C8F22D706B}"/>
            </c:ext>
          </c:extLst>
        </c:ser>
        <c:ser>
          <c:idx val="2"/>
          <c:order val="1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Data_Misc!$M$38:$R$38</c:f>
              <c:numCache>
                <c:formatCode>0</c:formatCode>
                <c:ptCount val="6"/>
                <c:pt idx="0">
                  <c:v>2776</c:v>
                </c:pt>
                <c:pt idx="1">
                  <c:v>2108</c:v>
                </c:pt>
                <c:pt idx="2">
                  <c:v>2888</c:v>
                </c:pt>
                <c:pt idx="3">
                  <c:v>3151</c:v>
                </c:pt>
                <c:pt idx="4">
                  <c:v>2051</c:v>
                </c:pt>
                <c:pt idx="5">
                  <c:v>1745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33-471C-8018-29C8F22D706B}"/>
            </c:ext>
          </c:extLst>
        </c:ser>
        <c:ser>
          <c:idx val="1"/>
          <c:order val="2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Data_Misc!$T$38</c:f>
              <c:numCache>
                <c:formatCode>0</c:formatCode>
                <c:ptCount val="1"/>
                <c:pt idx="0">
                  <c:v>7636.6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33-471C-8018-29C8F22D7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Data_Visits!$D$6:$I$6</c:f>
              <c:numCache>
                <c:formatCode>0</c:formatCode>
                <c:ptCount val="6"/>
                <c:pt idx="0">
                  <c:v>17604</c:v>
                </c:pt>
                <c:pt idx="1">
                  <c:v>17109</c:v>
                </c:pt>
                <c:pt idx="2">
                  <c:v>16273</c:v>
                </c:pt>
                <c:pt idx="3">
                  <c:v>16678</c:v>
                </c:pt>
                <c:pt idx="4">
                  <c:v>14874</c:v>
                </c:pt>
                <c:pt idx="5">
                  <c:v>7073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B-45D8-92DC-328EEB4B898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Data_Visits!$T$6</c:f>
              <c:numCache>
                <c:formatCode>0</c:formatCode>
                <c:ptCount val="1"/>
                <c:pt idx="0">
                  <c:v>17781.04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2BB-45D8-92DC-328EEB4B8989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Data_Visits!$M$6:$R$6</c:f>
              <c:numCache>
                <c:formatCode>0</c:formatCode>
                <c:ptCount val="6"/>
                <c:pt idx="0">
                  <c:v>8880</c:v>
                </c:pt>
                <c:pt idx="1">
                  <c:v>9305</c:v>
                </c:pt>
                <c:pt idx="2">
                  <c:v>9074</c:v>
                </c:pt>
                <c:pt idx="3">
                  <c:v>8966</c:v>
                </c:pt>
                <c:pt idx="4">
                  <c:v>8439</c:v>
                </c:pt>
                <c:pt idx="5">
                  <c:v>7073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BB-45D8-92DC-328EEB4B8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Data_PE!$D$6:$I$6</c:f>
              <c:numCache>
                <c:formatCode>0</c:formatCode>
                <c:ptCount val="6"/>
                <c:pt idx="0">
                  <c:v>5742</c:v>
                </c:pt>
                <c:pt idx="1">
                  <c:v>6543</c:v>
                </c:pt>
                <c:pt idx="2">
                  <c:v>8291</c:v>
                </c:pt>
                <c:pt idx="3">
                  <c:v>9511</c:v>
                </c:pt>
                <c:pt idx="4">
                  <c:v>8745</c:v>
                </c:pt>
                <c:pt idx="5">
                  <c:v>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43-4C8B-B4CD-070160D5303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Data_PE!$T$6</c:f>
              <c:numCache>
                <c:formatCode>0</c:formatCode>
                <c:ptCount val="1"/>
                <c:pt idx="0">
                  <c:v>9607.11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243-4C8B-B4CD-070160D5303E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Data_PE!$M$6:$R$6</c:f>
              <c:numCache>
                <c:formatCode>0</c:formatCode>
                <c:ptCount val="6"/>
                <c:pt idx="0">
                  <c:v>3011</c:v>
                </c:pt>
                <c:pt idx="1">
                  <c:v>4272</c:v>
                </c:pt>
                <c:pt idx="2">
                  <c:v>5301</c:v>
                </c:pt>
                <c:pt idx="3">
                  <c:v>6699</c:v>
                </c:pt>
                <c:pt idx="4">
                  <c:v>5145</c:v>
                </c:pt>
                <c:pt idx="5">
                  <c:v>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43-4C8B-B4CD-070160D53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Data_Boat!$D$6:$I$6</c:f>
              <c:numCache>
                <c:formatCode>0</c:formatCode>
                <c:ptCount val="6"/>
                <c:pt idx="0">
                  <c:v>4844.6099999999997</c:v>
                </c:pt>
                <c:pt idx="1">
                  <c:v>4158.6099999999988</c:v>
                </c:pt>
                <c:pt idx="2">
                  <c:v>4508.3100000000004</c:v>
                </c:pt>
                <c:pt idx="3">
                  <c:v>4558.43</c:v>
                </c:pt>
                <c:pt idx="4">
                  <c:v>4046.0600000000004</c:v>
                </c:pt>
                <c:pt idx="5">
                  <c:v>2149.1799999999998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0A-48F9-ADA6-E9F505F4B18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Data_Boat!$T$6</c:f>
              <c:numCache>
                <c:formatCode>0</c:formatCode>
                <c:ptCount val="1"/>
                <c:pt idx="0">
                  <c:v>4894.0560999999998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F0A-48F9-ADA6-E9F505F4B181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Data_Boat!$M$6:$R$6</c:f>
              <c:numCache>
                <c:formatCode>0</c:formatCode>
                <c:ptCount val="6"/>
                <c:pt idx="0">
                  <c:v>2728.52</c:v>
                </c:pt>
                <c:pt idx="1">
                  <c:v>2034.4299999999996</c:v>
                </c:pt>
                <c:pt idx="2">
                  <c:v>2298.2599999999998</c:v>
                </c:pt>
                <c:pt idx="3">
                  <c:v>2381.0800000000004</c:v>
                </c:pt>
                <c:pt idx="4">
                  <c:v>2403.46</c:v>
                </c:pt>
                <c:pt idx="5">
                  <c:v>2149.1799999999998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0A-48F9-ADA6-E9F505F4B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Data_Misc!$D$6:$I$6</c:f>
              <c:numCache>
                <c:formatCode>0</c:formatCode>
                <c:ptCount val="6"/>
                <c:pt idx="0">
                  <c:v>1184.7</c:v>
                </c:pt>
                <c:pt idx="1">
                  <c:v>1065.2699999999998</c:v>
                </c:pt>
                <c:pt idx="2">
                  <c:v>1104.4200000000003</c:v>
                </c:pt>
                <c:pt idx="3">
                  <c:v>843.47</c:v>
                </c:pt>
                <c:pt idx="4">
                  <c:v>615.85</c:v>
                </c:pt>
                <c:pt idx="5">
                  <c:v>349.34000000000003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8-4A3D-8F1A-1BC03C3AC81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Data_Misc!$T$6</c:f>
              <c:numCache>
                <c:formatCode>0</c:formatCode>
                <c:ptCount val="1"/>
                <c:pt idx="0">
                  <c:v>1197.547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458-4A3D-8F1A-1BC03C3AC81A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Data_Misc!$M$6:$R$6</c:f>
              <c:numCache>
                <c:formatCode>0</c:formatCode>
                <c:ptCount val="6"/>
                <c:pt idx="0">
                  <c:v>679.65</c:v>
                </c:pt>
                <c:pt idx="1">
                  <c:v>523.79000000000008</c:v>
                </c:pt>
                <c:pt idx="2">
                  <c:v>764.33</c:v>
                </c:pt>
                <c:pt idx="3">
                  <c:v>468.18</c:v>
                </c:pt>
                <c:pt idx="4">
                  <c:v>418.54000000000008</c:v>
                </c:pt>
                <c:pt idx="5">
                  <c:v>349.34000000000003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58-4A3D-8F1A-1BC03C3AC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Data_Misc!$D$46:$I$46</c:f>
              <c:numCache>
                <c:formatCode>0</c:formatCode>
                <c:ptCount val="6"/>
                <c:pt idx="0">
                  <c:v>10492.439999999997</c:v>
                </c:pt>
                <c:pt idx="1">
                  <c:v>13231.130000000001</c:v>
                </c:pt>
                <c:pt idx="2">
                  <c:v>10591.079999999998</c:v>
                </c:pt>
                <c:pt idx="3">
                  <c:v>9259.68</c:v>
                </c:pt>
                <c:pt idx="4">
                  <c:v>6295.7399999999989</c:v>
                </c:pt>
                <c:pt idx="5">
                  <c:v>2638.5800000000004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E-4DEF-90FE-75FC7872ED0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Data_Misc!$T$46</c:f>
              <c:numCache>
                <c:formatCode>0</c:formatCode>
                <c:ptCount val="1"/>
                <c:pt idx="0">
                  <c:v>13364.4413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81E-4DEF-90FE-75FC7872ED03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Data_Misc!$M$46:$R$46</c:f>
              <c:numCache>
                <c:formatCode>0</c:formatCode>
                <c:ptCount val="6"/>
                <c:pt idx="0">
                  <c:v>5272.84</c:v>
                </c:pt>
                <c:pt idx="1">
                  <c:v>7557.0599999999995</c:v>
                </c:pt>
                <c:pt idx="2">
                  <c:v>6111.9800000000005</c:v>
                </c:pt>
                <c:pt idx="3">
                  <c:v>5159.79</c:v>
                </c:pt>
                <c:pt idx="4">
                  <c:v>3714.7499999999995</c:v>
                </c:pt>
                <c:pt idx="5">
                  <c:v>2638.5800000000004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1E-4DEF-90FE-75FC7872E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Data_Misc!$D$26:$I$26</c:f>
              <c:numCache>
                <c:formatCode>0</c:formatCode>
                <c:ptCount val="6"/>
                <c:pt idx="0">
                  <c:v>1005</c:v>
                </c:pt>
                <c:pt idx="1">
                  <c:v>383</c:v>
                </c:pt>
                <c:pt idx="2">
                  <c:v>439</c:v>
                </c:pt>
                <c:pt idx="3">
                  <c:v>932</c:v>
                </c:pt>
                <c:pt idx="4">
                  <c:v>369</c:v>
                </c:pt>
                <c:pt idx="5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B0-4E1F-B195-9DBB506CCAD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Data_Misc!$T$26</c:f>
              <c:numCache>
                <c:formatCode>0</c:formatCode>
                <c:ptCount val="1"/>
                <c:pt idx="0">
                  <c:v>1016.05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1B0-4E1F-B195-9DBB506CCADF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Data_Misc!$M$26:$R$26</c:f>
              <c:numCache>
                <c:formatCode>0</c:formatCode>
                <c:ptCount val="6"/>
                <c:pt idx="0">
                  <c:v>569</c:v>
                </c:pt>
                <c:pt idx="1">
                  <c:v>197</c:v>
                </c:pt>
                <c:pt idx="2">
                  <c:v>186</c:v>
                </c:pt>
                <c:pt idx="3">
                  <c:v>509</c:v>
                </c:pt>
                <c:pt idx="4">
                  <c:v>81</c:v>
                </c:pt>
                <c:pt idx="5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B0-4E1F-B195-9DBB506CC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Data_Misc!$D$246:$I$246</c:f>
              <c:numCache>
                <c:formatCode>0</c:formatCode>
                <c:ptCount val="6"/>
                <c:pt idx="0">
                  <c:v>3795.71</c:v>
                </c:pt>
                <c:pt idx="1">
                  <c:v>3493.6000000000004</c:v>
                </c:pt>
                <c:pt idx="2">
                  <c:v>3410.25</c:v>
                </c:pt>
                <c:pt idx="3">
                  <c:v>3565</c:v>
                </c:pt>
                <c:pt idx="4">
                  <c:v>5433.5</c:v>
                </c:pt>
                <c:pt idx="5">
                  <c:v>2179.9499999999998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55-4BA4-A5F3-257BAE2BA56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Data_Misc!$T$246</c:f>
              <c:numCache>
                <c:formatCode>0</c:formatCode>
                <c:ptCount val="1"/>
                <c:pt idx="0">
                  <c:v>5488.835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A55-4BA4-A5F3-257BAE2BA569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Data_Misc!$M$246:$R$246</c:f>
              <c:numCache>
                <c:formatCode>0</c:formatCode>
                <c:ptCount val="6"/>
                <c:pt idx="0">
                  <c:v>2093.0100000000002</c:v>
                </c:pt>
                <c:pt idx="1">
                  <c:v>1928.28</c:v>
                </c:pt>
                <c:pt idx="2">
                  <c:v>1720.7</c:v>
                </c:pt>
                <c:pt idx="3">
                  <c:v>1673.75</c:v>
                </c:pt>
                <c:pt idx="4">
                  <c:v>2634.5</c:v>
                </c:pt>
                <c:pt idx="5">
                  <c:v>2179.9499999999998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55-4BA4-A5F3-257BAE2BA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Data_MT!$D$6:$I$6</c:f>
              <c:numCache>
                <c:formatCode>0</c:formatCode>
                <c:ptCount val="6"/>
                <c:pt idx="0">
                  <c:v>3859.3399999999997</c:v>
                </c:pt>
                <c:pt idx="1">
                  <c:v>3469.4400000000005</c:v>
                </c:pt>
                <c:pt idx="2">
                  <c:v>3906.7800000000007</c:v>
                </c:pt>
                <c:pt idx="3">
                  <c:v>3915.34</c:v>
                </c:pt>
                <c:pt idx="4">
                  <c:v>3721.08</c:v>
                </c:pt>
                <c:pt idx="5">
                  <c:v>1893.11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60-446A-81BF-BB06D43EB3B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Data_MT!$T$6</c:f>
              <c:numCache>
                <c:formatCode>0</c:formatCode>
                <c:ptCount val="1"/>
                <c:pt idx="0">
                  <c:v>3955.4934000000003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B60-446A-81BF-BB06D43EB3B6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Data_MT!$M$6:$R$6</c:f>
              <c:numCache>
                <c:formatCode>0</c:formatCode>
                <c:ptCount val="6"/>
                <c:pt idx="0">
                  <c:v>2321.7400000000002</c:v>
                </c:pt>
                <c:pt idx="1">
                  <c:v>2183.7999999999997</c:v>
                </c:pt>
                <c:pt idx="2">
                  <c:v>2291.2600000000002</c:v>
                </c:pt>
                <c:pt idx="3">
                  <c:v>2466.86</c:v>
                </c:pt>
                <c:pt idx="4">
                  <c:v>2131.4</c:v>
                </c:pt>
                <c:pt idx="5">
                  <c:v>1893.11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60-446A-81BF-BB06D43E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Data_Misc!$D$66:$I$66</c:f>
              <c:numCache>
                <c:formatCode>0</c:formatCode>
                <c:ptCount val="6"/>
                <c:pt idx="0">
                  <c:v>11947.449999999999</c:v>
                </c:pt>
                <c:pt idx="1">
                  <c:v>18839.420000000002</c:v>
                </c:pt>
                <c:pt idx="2">
                  <c:v>19230.98</c:v>
                </c:pt>
                <c:pt idx="3">
                  <c:v>19760.13</c:v>
                </c:pt>
                <c:pt idx="4">
                  <c:v>23967.329999999998</c:v>
                </c:pt>
                <c:pt idx="5">
                  <c:v>9046.5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76-4108-84C7-D072B021874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Data_Misc!$T$66</c:f>
              <c:numCache>
                <c:formatCode>0</c:formatCode>
                <c:ptCount val="1"/>
                <c:pt idx="0">
                  <c:v>24208.003299999997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176-4108-84C7-D072B021874F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Data_Misc!$M$66:$R$66</c:f>
              <c:numCache>
                <c:formatCode>0</c:formatCode>
                <c:ptCount val="6"/>
                <c:pt idx="0">
                  <c:v>5948.72</c:v>
                </c:pt>
                <c:pt idx="1">
                  <c:v>11327.669999999998</c:v>
                </c:pt>
                <c:pt idx="2">
                  <c:v>11155.039999999999</c:v>
                </c:pt>
                <c:pt idx="3">
                  <c:v>12248.869999999999</c:v>
                </c:pt>
                <c:pt idx="4">
                  <c:v>14314.249999999998</c:v>
                </c:pt>
                <c:pt idx="5">
                  <c:v>9046.5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76-4108-84C7-D072B0218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Data_Misc!$D$86:$I$86</c:f>
              <c:numCache>
                <c:formatCode>0</c:formatCode>
                <c:ptCount val="6"/>
                <c:pt idx="0">
                  <c:v>4966.4900000000007</c:v>
                </c:pt>
                <c:pt idx="1">
                  <c:v>3785.32</c:v>
                </c:pt>
                <c:pt idx="2">
                  <c:v>3901.9</c:v>
                </c:pt>
                <c:pt idx="3">
                  <c:v>4149.55</c:v>
                </c:pt>
                <c:pt idx="4">
                  <c:v>4553.8</c:v>
                </c:pt>
                <c:pt idx="5">
                  <c:v>848.05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ED-4BC8-8682-5AFA0689363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Data_Misc!$T$86</c:f>
              <c:numCache>
                <c:formatCode>0</c:formatCode>
                <c:ptCount val="1"/>
                <c:pt idx="0">
                  <c:v>5017.1549000000005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6ED-4BC8-8682-5AFA0689363E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Data_Misc!$M$86:$R$86</c:f>
              <c:numCache>
                <c:formatCode>0</c:formatCode>
                <c:ptCount val="6"/>
                <c:pt idx="0">
                  <c:v>2311.4700000000003</c:v>
                </c:pt>
                <c:pt idx="1">
                  <c:v>2178.35</c:v>
                </c:pt>
                <c:pt idx="2">
                  <c:v>1618.6</c:v>
                </c:pt>
                <c:pt idx="3">
                  <c:v>2728.8</c:v>
                </c:pt>
                <c:pt idx="4">
                  <c:v>2667.75</c:v>
                </c:pt>
                <c:pt idx="5">
                  <c:v>848.05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ED-4BC8-8682-5AFA06893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 Watchstanding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Data_Misc!$D$258:$I$258</c:f>
              <c:numCache>
                <c:formatCode>0</c:formatCode>
                <c:ptCount val="6"/>
                <c:pt idx="0">
                  <c:v>29962.349999999995</c:v>
                </c:pt>
                <c:pt idx="1">
                  <c:v>32101.510000000006</c:v>
                </c:pt>
                <c:pt idx="2">
                  <c:v>27666.440000000002</c:v>
                </c:pt>
                <c:pt idx="3">
                  <c:v>30559.050000000003</c:v>
                </c:pt>
                <c:pt idx="4">
                  <c:v>30974.99</c:v>
                </c:pt>
                <c:pt idx="5">
                  <c:v>13346.900000000001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7-46FD-9610-79C1DA90757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Data_Misc!$T$258</c:f>
              <c:numCache>
                <c:formatCode>0</c:formatCode>
                <c:ptCount val="1"/>
                <c:pt idx="0">
                  <c:v>32423.525100000006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07-46FD-9610-79C1DA907570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Data_Misc!$M$258:$R$258</c:f>
              <c:numCache>
                <c:formatCode>0</c:formatCode>
                <c:ptCount val="6"/>
                <c:pt idx="0">
                  <c:v>13152.589999999998</c:v>
                </c:pt>
                <c:pt idx="1">
                  <c:v>15922.429999999997</c:v>
                </c:pt>
                <c:pt idx="2">
                  <c:v>13360.09</c:v>
                </c:pt>
                <c:pt idx="3">
                  <c:v>15744.16</c:v>
                </c:pt>
                <c:pt idx="4">
                  <c:v>15494.9</c:v>
                </c:pt>
                <c:pt idx="5">
                  <c:v>13346.900000000001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07-46FD-9610-79C1DA907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Data_Misc!$D$106:$I$106</c:f>
              <c:numCache>
                <c:formatCode>0</c:formatCode>
                <c:ptCount val="6"/>
                <c:pt idx="0">
                  <c:v>13072.440000000002</c:v>
                </c:pt>
                <c:pt idx="1">
                  <c:v>15090.87</c:v>
                </c:pt>
                <c:pt idx="2">
                  <c:v>15035.529999999999</c:v>
                </c:pt>
                <c:pt idx="3">
                  <c:v>14796.95</c:v>
                </c:pt>
                <c:pt idx="4">
                  <c:v>16863.879999999997</c:v>
                </c:pt>
                <c:pt idx="5">
                  <c:v>6963.34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8B-4368-9EC9-6356DBA3CDC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Data_Misc!$T$106</c:f>
              <c:numCache>
                <c:formatCode>0</c:formatCode>
                <c:ptCount val="1"/>
                <c:pt idx="0">
                  <c:v>17033.518799999998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78B-4368-9EC9-6356DBA3CDCF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Data_Misc!$M$106:$R$106</c:f>
              <c:numCache>
                <c:formatCode>0</c:formatCode>
                <c:ptCount val="6"/>
                <c:pt idx="0">
                  <c:v>6835.1600000000017</c:v>
                </c:pt>
                <c:pt idx="1">
                  <c:v>7664.93</c:v>
                </c:pt>
                <c:pt idx="2">
                  <c:v>7028.4499999999989</c:v>
                </c:pt>
                <c:pt idx="3">
                  <c:v>7435.78</c:v>
                </c:pt>
                <c:pt idx="4">
                  <c:v>8719.09</c:v>
                </c:pt>
                <c:pt idx="5">
                  <c:v>6963.34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8B-4368-9EC9-6356DBA3C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Data_Misc!$D$126:$I$126</c:f>
              <c:numCache>
                <c:formatCode>0</c:formatCode>
                <c:ptCount val="6"/>
                <c:pt idx="0">
                  <c:v>2576</c:v>
                </c:pt>
                <c:pt idx="1">
                  <c:v>2948.5</c:v>
                </c:pt>
                <c:pt idx="2">
                  <c:v>5315.7</c:v>
                </c:pt>
                <c:pt idx="3">
                  <c:v>6605.8799999999992</c:v>
                </c:pt>
                <c:pt idx="4">
                  <c:v>6420.75</c:v>
                </c:pt>
                <c:pt idx="5">
                  <c:v>3944.1499999999996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4F-4B39-B718-47D21261B5D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Data_Misc!$T$126</c:f>
              <c:numCache>
                <c:formatCode>0</c:formatCode>
                <c:ptCount val="1"/>
                <c:pt idx="0">
                  <c:v>6672.938799999999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E4F-4B39-B718-47D21261B5D2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Data_Misc!$M$126:$R$126</c:f>
              <c:numCache>
                <c:formatCode>0</c:formatCode>
                <c:ptCount val="6"/>
                <c:pt idx="0">
                  <c:v>1299.5</c:v>
                </c:pt>
                <c:pt idx="1">
                  <c:v>1468.5</c:v>
                </c:pt>
                <c:pt idx="2">
                  <c:v>3552.45</c:v>
                </c:pt>
                <c:pt idx="3">
                  <c:v>4495.2800000000007</c:v>
                </c:pt>
                <c:pt idx="4">
                  <c:v>2320</c:v>
                </c:pt>
                <c:pt idx="5">
                  <c:v>3944.1499999999996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4F-4B39-B718-47D21261B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Data_Misc!$D$146:$I$146</c:f>
              <c:numCache>
                <c:formatCode>0</c:formatCode>
                <c:ptCount val="6"/>
                <c:pt idx="0">
                  <c:v>7175.74</c:v>
                </c:pt>
                <c:pt idx="1">
                  <c:v>10060.040000000001</c:v>
                </c:pt>
                <c:pt idx="2">
                  <c:v>11450.59</c:v>
                </c:pt>
                <c:pt idx="3">
                  <c:v>7094.35</c:v>
                </c:pt>
                <c:pt idx="4">
                  <c:v>6834.15</c:v>
                </c:pt>
                <c:pt idx="5">
                  <c:v>3300.8500000000004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5E-4CAB-BD56-4D4AAFD63BF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Data_Misc!$T$146</c:f>
              <c:numCache>
                <c:formatCode>0</c:formatCode>
                <c:ptCount val="1"/>
                <c:pt idx="0">
                  <c:v>11566.0959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15E-4CAB-BD56-4D4AAFD63BF9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Data_Misc!$M$146:$R$146</c:f>
              <c:numCache>
                <c:formatCode>0</c:formatCode>
                <c:ptCount val="6"/>
                <c:pt idx="0">
                  <c:v>2228.9899999999998</c:v>
                </c:pt>
                <c:pt idx="1">
                  <c:v>5674</c:v>
                </c:pt>
                <c:pt idx="2">
                  <c:v>5214.8700000000008</c:v>
                </c:pt>
                <c:pt idx="3">
                  <c:v>3662.05</c:v>
                </c:pt>
                <c:pt idx="4">
                  <c:v>3532.45</c:v>
                </c:pt>
                <c:pt idx="5">
                  <c:v>3300.8500000000004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5E-4CAB-BD56-4D4AAFD63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Data_Misc!$D$186:$I$186</c:f>
              <c:numCache>
                <c:formatCode>0</c:formatCode>
                <c:ptCount val="6"/>
                <c:pt idx="0">
                  <c:v>319.25</c:v>
                </c:pt>
                <c:pt idx="1">
                  <c:v>2597.25</c:v>
                </c:pt>
                <c:pt idx="2">
                  <c:v>2011</c:v>
                </c:pt>
                <c:pt idx="3">
                  <c:v>308.61</c:v>
                </c:pt>
                <c:pt idx="4">
                  <c:v>1338.63</c:v>
                </c:pt>
                <c:pt idx="5">
                  <c:v>235.5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2-46A4-98D1-C49FDAA9B0A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Data_Misc!$T$186</c:f>
              <c:numCache>
                <c:formatCode>0</c:formatCode>
                <c:ptCount val="1"/>
                <c:pt idx="0">
                  <c:v>2624.2224999999999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762-46A4-98D1-C49FDAA9B0A0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Data_Misc!$M$186:$R$186</c:f>
              <c:numCache>
                <c:formatCode>0</c:formatCode>
                <c:ptCount val="6"/>
                <c:pt idx="0">
                  <c:v>202</c:v>
                </c:pt>
                <c:pt idx="1">
                  <c:v>2363.75</c:v>
                </c:pt>
                <c:pt idx="2">
                  <c:v>1017</c:v>
                </c:pt>
                <c:pt idx="3">
                  <c:v>131.75</c:v>
                </c:pt>
                <c:pt idx="4">
                  <c:v>1029.1799999999998</c:v>
                </c:pt>
                <c:pt idx="5">
                  <c:v>235.5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62-46A4-98D1-C49FDAA9B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Data_Misc!$D$206:$I$206</c:f>
              <c:numCache>
                <c:formatCode>0</c:formatCode>
                <c:ptCount val="6"/>
                <c:pt idx="0">
                  <c:v>3459.77</c:v>
                </c:pt>
                <c:pt idx="1">
                  <c:v>4447.07</c:v>
                </c:pt>
                <c:pt idx="2">
                  <c:v>4449.68</c:v>
                </c:pt>
                <c:pt idx="3">
                  <c:v>3260.33</c:v>
                </c:pt>
                <c:pt idx="4">
                  <c:v>3680.3500000000004</c:v>
                </c:pt>
                <c:pt idx="5">
                  <c:v>1200.8699999999999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41-49F2-8749-B7D928507DD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Data_Misc!$T$206</c:f>
              <c:numCache>
                <c:formatCode>0</c:formatCode>
                <c:ptCount val="1"/>
                <c:pt idx="0">
                  <c:v>4495.1768000000002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F41-49F2-8749-B7D928507DD9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Data_Misc!$M$206:$R$206</c:f>
              <c:numCache>
                <c:formatCode>0</c:formatCode>
                <c:ptCount val="6"/>
                <c:pt idx="0">
                  <c:v>1465.57</c:v>
                </c:pt>
                <c:pt idx="1">
                  <c:v>2272.5699999999997</c:v>
                </c:pt>
                <c:pt idx="2">
                  <c:v>2449</c:v>
                </c:pt>
                <c:pt idx="3">
                  <c:v>1822.55</c:v>
                </c:pt>
                <c:pt idx="4">
                  <c:v>1660.45</c:v>
                </c:pt>
                <c:pt idx="5">
                  <c:v>1200.8699999999999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41-49F2-8749-B7D92850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Data_Misc!$D$166:$I$166</c:f>
              <c:numCache>
                <c:formatCode>0</c:formatCode>
                <c:ptCount val="6"/>
                <c:pt idx="0">
                  <c:v>2661.25</c:v>
                </c:pt>
                <c:pt idx="1">
                  <c:v>2629.5</c:v>
                </c:pt>
                <c:pt idx="2">
                  <c:v>2362.5</c:v>
                </c:pt>
                <c:pt idx="3">
                  <c:v>3240.41</c:v>
                </c:pt>
                <c:pt idx="4">
                  <c:v>3987.12</c:v>
                </c:pt>
                <c:pt idx="5">
                  <c:v>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9-48A2-8728-BA42CEE7FF7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Data_Misc!$T$166</c:f>
              <c:numCache>
                <c:formatCode>0</c:formatCode>
                <c:ptCount val="1"/>
                <c:pt idx="0">
                  <c:v>4027.9911999999999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5A9-48A2-8728-BA42CEE7FF75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Data_Misc!$M$166:$R$166</c:f>
              <c:numCache>
                <c:formatCode>0</c:formatCode>
                <c:ptCount val="6"/>
                <c:pt idx="0">
                  <c:v>1566.75</c:v>
                </c:pt>
                <c:pt idx="1">
                  <c:v>1337.5</c:v>
                </c:pt>
                <c:pt idx="2">
                  <c:v>1559.5</c:v>
                </c:pt>
                <c:pt idx="3">
                  <c:v>1124.4099999999999</c:v>
                </c:pt>
                <c:pt idx="4">
                  <c:v>1579.5</c:v>
                </c:pt>
                <c:pt idx="5">
                  <c:v>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A9-48A2-8728-BA42CEE7F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AB-45D7-8E54-160A1E9AC8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Data_Facilities!$D$6:$I$6</c:f>
              <c:numCache>
                <c:formatCode>0</c:formatCode>
                <c:ptCount val="6"/>
                <c:pt idx="0">
                  <c:v>32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29</c:v>
                </c:pt>
                <c:pt idx="5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AB-45D7-8E54-160A1E9AC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78-4011-9A20-926A09A3F7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Data_Facilities!$D$26:$I$26</c:f>
              <c:numCache>
                <c:formatCode>0</c:formatCode>
                <c:ptCount val="6"/>
                <c:pt idx="0">
                  <c:v>140</c:v>
                </c:pt>
                <c:pt idx="1">
                  <c:v>114</c:v>
                </c:pt>
                <c:pt idx="2">
                  <c:v>120</c:v>
                </c:pt>
                <c:pt idx="3">
                  <c:v>116</c:v>
                </c:pt>
                <c:pt idx="4">
                  <c:v>113</c:v>
                </c:pt>
                <c:pt idx="5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78-4011-9A20-926A09A3F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Data_Misc!$D$226:$I$226</c:f>
              <c:numCache>
                <c:formatCode>0</c:formatCode>
                <c:ptCount val="6"/>
                <c:pt idx="0">
                  <c:v>1038.44</c:v>
                </c:pt>
                <c:pt idx="1">
                  <c:v>1302.8200000000002</c:v>
                </c:pt>
                <c:pt idx="2">
                  <c:v>1815.73</c:v>
                </c:pt>
                <c:pt idx="3">
                  <c:v>1303.1099999999999</c:v>
                </c:pt>
                <c:pt idx="4">
                  <c:v>2143.6400000000003</c:v>
                </c:pt>
                <c:pt idx="5">
                  <c:v>688.50999999999988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8F-40F6-B324-F3E17BAC267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Data_Misc!$T$226</c:f>
              <c:numCache>
                <c:formatCode>0</c:formatCode>
                <c:ptCount val="1"/>
                <c:pt idx="0">
                  <c:v>2166.0764000000004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98F-40F6-B324-F3E17BAC2674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Data_Misc!$M$226:$R$226</c:f>
              <c:numCache>
                <c:formatCode>0</c:formatCode>
                <c:ptCount val="6"/>
                <c:pt idx="0">
                  <c:v>485.59</c:v>
                </c:pt>
                <c:pt idx="1">
                  <c:v>526.9</c:v>
                </c:pt>
                <c:pt idx="2">
                  <c:v>1101.1300000000001</c:v>
                </c:pt>
                <c:pt idx="3">
                  <c:v>723.27</c:v>
                </c:pt>
                <c:pt idx="4">
                  <c:v>1355.23</c:v>
                </c:pt>
                <c:pt idx="5">
                  <c:v>688.50999999999988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8F-40F6-B324-F3E17BAC2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5E-46AC-ACDB-A68036FF51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Data_Facilities!$D$86:$I$86</c:f>
              <c:numCache>
                <c:formatCode>0</c:formatCode>
                <c:ptCount val="6"/>
                <c:pt idx="0">
                  <c:v>1</c:v>
                </c:pt>
                <c:pt idx="1">
                  <c:v>0</c:v>
                </c:pt>
                <c:pt idx="2">
                  <c:v>8</c:v>
                </c:pt>
                <c:pt idx="3">
                  <c:v>7</c:v>
                </c:pt>
                <c:pt idx="4">
                  <c:v>4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5E-46AC-ACDB-A68036FF5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Data_MT!$D$18:$I$18</c:f>
              <c:numCache>
                <c:formatCode>0</c:formatCode>
                <c:ptCount val="6"/>
                <c:pt idx="0">
                  <c:v>20529.919999999998</c:v>
                </c:pt>
                <c:pt idx="1">
                  <c:v>19445.55</c:v>
                </c:pt>
                <c:pt idx="2">
                  <c:v>21179.940000000002</c:v>
                </c:pt>
                <c:pt idx="3">
                  <c:v>20783.25</c:v>
                </c:pt>
                <c:pt idx="4">
                  <c:v>21849.489999999998</c:v>
                </c:pt>
                <c:pt idx="5">
                  <c:v>9781.2599999999984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7-487F-BBC0-63462365F4A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Data_MT!$T$18</c:f>
              <c:numCache>
                <c:formatCode>0</c:formatCode>
                <c:ptCount val="1"/>
                <c:pt idx="0">
                  <c:v>22068.984899999999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4B7-487F-BBC0-63462365F4AB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Data_MT!$M$18:$R$18</c:f>
              <c:numCache>
                <c:formatCode>0</c:formatCode>
                <c:ptCount val="6"/>
                <c:pt idx="0">
                  <c:v>12702.380000000001</c:v>
                </c:pt>
                <c:pt idx="1">
                  <c:v>12116.679999999998</c:v>
                </c:pt>
                <c:pt idx="2">
                  <c:v>13157.249999999998</c:v>
                </c:pt>
                <c:pt idx="3">
                  <c:v>13220.16</c:v>
                </c:pt>
                <c:pt idx="4">
                  <c:v>13336.949999999999</c:v>
                </c:pt>
                <c:pt idx="5">
                  <c:v>9781.2599999999984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B7-487F-BBC0-63462365F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30-493E-99F2-2F2DE4E4B2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Data_Facilities!$D$66:$I$66</c:f>
              <c:numCache>
                <c:formatCode>0</c:formatCode>
                <c:ptCount val="6"/>
                <c:pt idx="0">
                  <c:v>12</c:v>
                </c:pt>
                <c:pt idx="1">
                  <c:v>7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30-493E-99F2-2F2DE4E4B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9E-4517-A3B1-6A80BE055F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Data_Facilities!$D$46:$I$46</c:f>
              <c:numCache>
                <c:formatCode>0</c:formatCode>
                <c:ptCount val="6"/>
                <c:pt idx="0">
                  <c:v>163</c:v>
                </c:pt>
                <c:pt idx="1">
                  <c:v>128</c:v>
                </c:pt>
                <c:pt idx="2">
                  <c:v>137</c:v>
                </c:pt>
                <c:pt idx="3">
                  <c:v>118</c:v>
                </c:pt>
                <c:pt idx="4">
                  <c:v>126</c:v>
                </c:pt>
                <c:pt idx="5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9E-4517-A3B1-6A80BE055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Data_Misc!$D$266:$I$266</c:f>
              <c:numCache>
                <c:formatCode>0</c:formatCode>
                <c:ptCount val="6"/>
                <c:pt idx="0">
                  <c:v>363</c:v>
                </c:pt>
                <c:pt idx="1">
                  <c:v>385</c:v>
                </c:pt>
                <c:pt idx="2">
                  <c:v>368</c:v>
                </c:pt>
                <c:pt idx="3">
                  <c:v>383</c:v>
                </c:pt>
                <c:pt idx="4">
                  <c:v>366</c:v>
                </c:pt>
                <c:pt idx="5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C3-4CA2-B402-BEFC1280DE53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Data_Misc!$M$266:$R$266</c:f>
              <c:numCache>
                <c:formatCode>0</c:formatCode>
                <c:ptCount val="6"/>
                <c:pt idx="0">
                  <c:v>79</c:v>
                </c:pt>
                <c:pt idx="1">
                  <c:v>70</c:v>
                </c:pt>
                <c:pt idx="2">
                  <c:v>61</c:v>
                </c:pt>
                <c:pt idx="3">
                  <c:v>87</c:v>
                </c:pt>
                <c:pt idx="4">
                  <c:v>76</c:v>
                </c:pt>
                <c:pt idx="5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C3-4CA2-B402-BEFC1280DE53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Data_Newbs!$T$6</c:f>
              <c:numCache>
                <c:formatCode>0</c:formatCode>
                <c:ptCount val="1"/>
                <c:pt idx="0">
                  <c:v>425.2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C3-4CA2-B402-BEFC1280D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2D-412E-81E9-D6D71DDF31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Data_Membership!$D$7:$I$7</c:f>
              <c:numCache>
                <c:formatCode>0</c:formatCode>
                <c:ptCount val="6"/>
                <c:pt idx="0">
                  <c:v>1285</c:v>
                </c:pt>
                <c:pt idx="1">
                  <c:v>1235</c:v>
                </c:pt>
                <c:pt idx="2">
                  <c:v>1169</c:v>
                </c:pt>
                <c:pt idx="3">
                  <c:v>1204</c:v>
                </c:pt>
                <c:pt idx="4">
                  <c:v>1139</c:v>
                </c:pt>
                <c:pt idx="5">
                  <c:v>1120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2D-412E-81E9-D6D71DDF31C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Data_Membership!$K$7</c:f>
              <c:numCache>
                <c:formatCode>0</c:formatCode>
                <c:ptCount val="1"/>
                <c:pt idx="0">
                  <c:v>1298.8499999999999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2D-412E-81E9-D6D71DDF3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Data_Newbs!$D$7:$I$7</c:f>
              <c:numCache>
                <c:formatCode>0</c:formatCode>
                <c:ptCount val="6"/>
                <c:pt idx="0">
                  <c:v>133</c:v>
                </c:pt>
                <c:pt idx="1">
                  <c:v>103</c:v>
                </c:pt>
                <c:pt idx="2">
                  <c:v>112</c:v>
                </c:pt>
                <c:pt idx="3">
                  <c:v>125</c:v>
                </c:pt>
                <c:pt idx="4">
                  <c:v>123</c:v>
                </c:pt>
                <c:pt idx="5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D-474E-82FE-23D43833154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Data_Newbs!$T$7</c:f>
              <c:numCache>
                <c:formatCode>0</c:formatCode>
                <c:ptCount val="1"/>
                <c:pt idx="0">
                  <c:v>142.4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83D-474E-82FE-23D438331541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Data_Newbs!$M$7:$R$7</c:f>
              <c:numCache>
                <c:formatCode>0</c:formatCode>
                <c:ptCount val="6"/>
                <c:pt idx="0">
                  <c:v>65</c:v>
                </c:pt>
                <c:pt idx="1">
                  <c:v>56</c:v>
                </c:pt>
                <c:pt idx="2">
                  <c:v>45</c:v>
                </c:pt>
                <c:pt idx="3">
                  <c:v>61</c:v>
                </c:pt>
                <c:pt idx="4">
                  <c:v>59</c:v>
                </c:pt>
                <c:pt idx="5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3D-474E-82FE-23D438331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Data_VSC_Boat!$D$7:$I$7</c:f>
              <c:numCache>
                <c:formatCode>0</c:formatCode>
                <c:ptCount val="6"/>
                <c:pt idx="0">
                  <c:v>3028</c:v>
                </c:pt>
                <c:pt idx="1">
                  <c:v>2703</c:v>
                </c:pt>
                <c:pt idx="2">
                  <c:v>2747</c:v>
                </c:pt>
                <c:pt idx="3">
                  <c:v>2986</c:v>
                </c:pt>
                <c:pt idx="4">
                  <c:v>3114</c:v>
                </c:pt>
                <c:pt idx="5">
                  <c:v>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A9-47DE-8017-17053946549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Data_VSC_Boat!$T$7</c:f>
              <c:numCache>
                <c:formatCode>0</c:formatCode>
                <c:ptCount val="1"/>
                <c:pt idx="0">
                  <c:v>3146.14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0A9-47DE-8017-170539465492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Data_VSC_Boat!$M$7:$R$7</c:f>
              <c:numCache>
                <c:formatCode>0</c:formatCode>
                <c:ptCount val="6"/>
                <c:pt idx="0">
                  <c:v>1991</c:v>
                </c:pt>
                <c:pt idx="1">
                  <c:v>1805</c:v>
                </c:pt>
                <c:pt idx="2">
                  <c:v>1848</c:v>
                </c:pt>
                <c:pt idx="3">
                  <c:v>1997</c:v>
                </c:pt>
                <c:pt idx="4">
                  <c:v>2289</c:v>
                </c:pt>
                <c:pt idx="5">
                  <c:v>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A9-47DE-8017-170539465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Data_VSC_Paddlecraft!$D$7:$I$7</c:f>
              <c:numCache>
                <c:formatCode>0</c:formatCode>
                <c:ptCount val="6"/>
                <c:pt idx="0">
                  <c:v>1100</c:v>
                </c:pt>
                <c:pt idx="1">
                  <c:v>803</c:v>
                </c:pt>
                <c:pt idx="2">
                  <c:v>1005</c:v>
                </c:pt>
                <c:pt idx="3">
                  <c:v>723</c:v>
                </c:pt>
                <c:pt idx="4">
                  <c:v>873</c:v>
                </c:pt>
                <c:pt idx="5">
                  <c:v>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0D-4540-B28C-51952C7AD76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Data_VSC_Paddlecraft!$T$7</c:f>
              <c:numCache>
                <c:formatCode>0</c:formatCode>
                <c:ptCount val="1"/>
                <c:pt idx="0">
                  <c:v>1112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20D-4540-B28C-51952C7AD764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Data_VSC_Paddlecraft!$M$7:$R$7</c:f>
              <c:numCache>
                <c:formatCode>0</c:formatCode>
                <c:ptCount val="6"/>
                <c:pt idx="0">
                  <c:v>851</c:v>
                </c:pt>
                <c:pt idx="1">
                  <c:v>531</c:v>
                </c:pt>
                <c:pt idx="2">
                  <c:v>803</c:v>
                </c:pt>
                <c:pt idx="3">
                  <c:v>477</c:v>
                </c:pt>
                <c:pt idx="4">
                  <c:v>676</c:v>
                </c:pt>
                <c:pt idx="5">
                  <c:v>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0D-4540-B28C-51952C7AD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Data_Visits!$D$7:$I$7</c:f>
              <c:numCache>
                <c:formatCode>0</c:formatCode>
                <c:ptCount val="6"/>
                <c:pt idx="0">
                  <c:v>3530</c:v>
                </c:pt>
                <c:pt idx="1">
                  <c:v>3406</c:v>
                </c:pt>
                <c:pt idx="2">
                  <c:v>4400</c:v>
                </c:pt>
                <c:pt idx="3">
                  <c:v>4427</c:v>
                </c:pt>
                <c:pt idx="4">
                  <c:v>4786</c:v>
                </c:pt>
                <c:pt idx="5">
                  <c:v>2305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B-4B36-B928-C8ADD7F86C3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Data_Visits!$T$7</c:f>
              <c:numCache>
                <c:formatCode>0</c:formatCode>
                <c:ptCount val="1"/>
                <c:pt idx="0">
                  <c:v>4834.8599999999997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16B-4B36-B928-C8ADD7F86C39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Data_Visits!$M$7:$R$7</c:f>
              <c:numCache>
                <c:formatCode>0</c:formatCode>
                <c:ptCount val="6"/>
                <c:pt idx="0">
                  <c:v>1901</c:v>
                </c:pt>
                <c:pt idx="1">
                  <c:v>1642</c:v>
                </c:pt>
                <c:pt idx="2">
                  <c:v>2688</c:v>
                </c:pt>
                <c:pt idx="3">
                  <c:v>2319</c:v>
                </c:pt>
                <c:pt idx="4">
                  <c:v>2513</c:v>
                </c:pt>
                <c:pt idx="5">
                  <c:v>2305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6B-4B36-B928-C8ADD7F86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Data_PE!$D$7:$I$7</c:f>
              <c:numCache>
                <c:formatCode>0</c:formatCode>
                <c:ptCount val="6"/>
                <c:pt idx="0">
                  <c:v>746</c:v>
                </c:pt>
                <c:pt idx="1">
                  <c:v>1220</c:v>
                </c:pt>
                <c:pt idx="2">
                  <c:v>1402</c:v>
                </c:pt>
                <c:pt idx="3">
                  <c:v>1591</c:v>
                </c:pt>
                <c:pt idx="4">
                  <c:v>1660</c:v>
                </c:pt>
                <c:pt idx="5">
                  <c:v>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A-4D79-A4AA-B0E45295D53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Data_PE!$T$7</c:f>
              <c:numCache>
                <c:formatCode>0</c:formatCode>
                <c:ptCount val="1"/>
                <c:pt idx="0">
                  <c:v>1847.28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B4A-4D79-A4AA-B0E45295D535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Data_PE!$M$7:$R$7</c:f>
              <c:numCache>
                <c:formatCode>0</c:formatCode>
                <c:ptCount val="6"/>
                <c:pt idx="0">
                  <c:v>375</c:v>
                </c:pt>
                <c:pt idx="1">
                  <c:v>939</c:v>
                </c:pt>
                <c:pt idx="2">
                  <c:v>924</c:v>
                </c:pt>
                <c:pt idx="3">
                  <c:v>698</c:v>
                </c:pt>
                <c:pt idx="4">
                  <c:v>913</c:v>
                </c:pt>
                <c:pt idx="5">
                  <c:v>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4A-4D79-A4AA-B0E45295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Data_Boat!$D$7:$I$7</c:f>
              <c:numCache>
                <c:formatCode>0</c:formatCode>
                <c:ptCount val="6"/>
                <c:pt idx="0">
                  <c:v>1634.38</c:v>
                </c:pt>
                <c:pt idx="1">
                  <c:v>1591.6599999999999</c:v>
                </c:pt>
                <c:pt idx="2">
                  <c:v>1641.45</c:v>
                </c:pt>
                <c:pt idx="3">
                  <c:v>1298.79</c:v>
                </c:pt>
                <c:pt idx="4">
                  <c:v>1271.76</c:v>
                </c:pt>
                <c:pt idx="5">
                  <c:v>512.64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C6-46CA-B089-04D8AC1CA19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Data_Boat!$T$7</c:f>
              <c:numCache>
                <c:formatCode>0</c:formatCode>
                <c:ptCount val="1"/>
                <c:pt idx="0">
                  <c:v>1658.8645000000001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AC6-46CA-B089-04D8AC1CA198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Data_Boat!$M$7:$R$7</c:f>
              <c:numCache>
                <c:formatCode>0</c:formatCode>
                <c:ptCount val="6"/>
                <c:pt idx="0">
                  <c:v>780.04</c:v>
                </c:pt>
                <c:pt idx="1">
                  <c:v>623</c:v>
                </c:pt>
                <c:pt idx="2">
                  <c:v>819.6099999999999</c:v>
                </c:pt>
                <c:pt idx="3">
                  <c:v>480.66</c:v>
                </c:pt>
                <c:pt idx="4">
                  <c:v>542.49</c:v>
                </c:pt>
                <c:pt idx="5">
                  <c:v>512.64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C6-46CA-B089-04D8AC1CA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08635619265540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Data_Misc!$D$78:$I$78</c:f>
              <c:numCache>
                <c:formatCode>0</c:formatCode>
                <c:ptCount val="6"/>
                <c:pt idx="0">
                  <c:v>57332.899999999987</c:v>
                </c:pt>
                <c:pt idx="1">
                  <c:v>80546.62999999999</c:v>
                </c:pt>
                <c:pt idx="2">
                  <c:v>92614.13</c:v>
                </c:pt>
                <c:pt idx="3">
                  <c:v>92912.73</c:v>
                </c:pt>
                <c:pt idx="4">
                  <c:v>88081.68</c:v>
                </c:pt>
                <c:pt idx="5">
                  <c:v>37108.730000000003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B-44E8-B65E-B9C7551B101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Data_Misc!$T$78</c:f>
              <c:numCache>
                <c:formatCode>0</c:formatCode>
                <c:ptCount val="1"/>
                <c:pt idx="0">
                  <c:v>93842.857300000003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32B-44E8-B65E-B9C7551B1012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Data_Misc!$M$78:$R$78</c:f>
              <c:numCache>
                <c:formatCode>0</c:formatCode>
                <c:ptCount val="6"/>
                <c:pt idx="0">
                  <c:v>29503.300000000003</c:v>
                </c:pt>
                <c:pt idx="1">
                  <c:v>42250.75</c:v>
                </c:pt>
                <c:pt idx="2">
                  <c:v>52493.38</c:v>
                </c:pt>
                <c:pt idx="3">
                  <c:v>54953.810000000005</c:v>
                </c:pt>
                <c:pt idx="4">
                  <c:v>50357.509999999995</c:v>
                </c:pt>
                <c:pt idx="5">
                  <c:v>37108.730000000003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2B-44E8-B65E-B9C7551B1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Data_Misc!$D$7:$I$7</c:f>
              <c:numCache>
                <c:formatCode>0</c:formatCode>
                <c:ptCount val="6"/>
                <c:pt idx="0">
                  <c:v>412.72</c:v>
                </c:pt>
                <c:pt idx="1">
                  <c:v>242.24</c:v>
                </c:pt>
                <c:pt idx="2">
                  <c:v>255.31</c:v>
                </c:pt>
                <c:pt idx="3">
                  <c:v>222.21</c:v>
                </c:pt>
                <c:pt idx="4">
                  <c:v>210.76000000000002</c:v>
                </c:pt>
                <c:pt idx="5">
                  <c:v>65.62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EC-4586-AE9E-2D75BE9D66A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Data_Misc!$T$7</c:f>
              <c:numCache>
                <c:formatCode>0</c:formatCode>
                <c:ptCount val="1"/>
                <c:pt idx="0">
                  <c:v>417.84720000000004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CEC-4586-AE9E-2D75BE9D66A1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Data_Misc!$M$7:$R$7</c:f>
              <c:numCache>
                <c:formatCode>0</c:formatCode>
                <c:ptCount val="6"/>
                <c:pt idx="0">
                  <c:v>204.81000000000006</c:v>
                </c:pt>
                <c:pt idx="1">
                  <c:v>106.36</c:v>
                </c:pt>
                <c:pt idx="2">
                  <c:v>150.38</c:v>
                </c:pt>
                <c:pt idx="3">
                  <c:v>142.80000000000001</c:v>
                </c:pt>
                <c:pt idx="4">
                  <c:v>134.87</c:v>
                </c:pt>
                <c:pt idx="5">
                  <c:v>65.62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EC-4586-AE9E-2D75BE9D6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Data_Misc!$D$47:$I$47</c:f>
              <c:numCache>
                <c:formatCode>0</c:formatCode>
                <c:ptCount val="6"/>
                <c:pt idx="0">
                  <c:v>5098</c:v>
                </c:pt>
                <c:pt idx="1">
                  <c:v>5267.6100000000006</c:v>
                </c:pt>
                <c:pt idx="2">
                  <c:v>6617.33</c:v>
                </c:pt>
                <c:pt idx="3">
                  <c:v>4393.92</c:v>
                </c:pt>
                <c:pt idx="4">
                  <c:v>3432.94</c:v>
                </c:pt>
                <c:pt idx="5">
                  <c:v>1105.7599999999998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4-4F0D-ADAD-2A9C2F4E5E6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Data_Misc!$T$47</c:f>
              <c:numCache>
                <c:formatCode>0</c:formatCode>
                <c:ptCount val="1"/>
                <c:pt idx="0">
                  <c:v>6684.5033000000003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4F4-4F0D-ADAD-2A9C2F4E5E69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Data_Misc!$M$47:$R$47</c:f>
              <c:numCache>
                <c:formatCode>0</c:formatCode>
                <c:ptCount val="6"/>
                <c:pt idx="0">
                  <c:v>2325.14</c:v>
                </c:pt>
                <c:pt idx="1">
                  <c:v>2526.4499999999998</c:v>
                </c:pt>
                <c:pt idx="2">
                  <c:v>3307.66</c:v>
                </c:pt>
                <c:pt idx="3">
                  <c:v>2602.9899999999998</c:v>
                </c:pt>
                <c:pt idx="4">
                  <c:v>2371.12</c:v>
                </c:pt>
                <c:pt idx="5">
                  <c:v>1105.7599999999998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4-4F0D-ADAD-2A9C2F4E5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Data_Misc!$D$27:$I$27</c:f>
              <c:numCache>
                <c:formatCode>0</c:formatCode>
                <c:ptCount val="6"/>
                <c:pt idx="0">
                  <c:v>246</c:v>
                </c:pt>
                <c:pt idx="1">
                  <c:v>516</c:v>
                </c:pt>
                <c:pt idx="2">
                  <c:v>561</c:v>
                </c:pt>
                <c:pt idx="3">
                  <c:v>226</c:v>
                </c:pt>
                <c:pt idx="4">
                  <c:v>76</c:v>
                </c:pt>
                <c:pt idx="5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1A-4BB5-A9AC-2DB62ACC1A8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Data_Misc!$T$27</c:f>
              <c:numCache>
                <c:formatCode>0</c:formatCode>
                <c:ptCount val="1"/>
                <c:pt idx="0">
                  <c:v>567.61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61A-4BB5-A9AC-2DB62ACC1A85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Data_Misc!$M$27:$R$27</c:f>
              <c:numCache>
                <c:formatCode>0</c:formatCode>
                <c:ptCount val="6"/>
                <c:pt idx="0">
                  <c:v>177</c:v>
                </c:pt>
                <c:pt idx="1">
                  <c:v>59</c:v>
                </c:pt>
                <c:pt idx="2">
                  <c:v>244</c:v>
                </c:pt>
                <c:pt idx="3">
                  <c:v>96</c:v>
                </c:pt>
                <c:pt idx="4">
                  <c:v>16</c:v>
                </c:pt>
                <c:pt idx="5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1A-4BB5-A9AC-2DB62ACC1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Data_MT!$D$7:$I$7</c:f>
              <c:numCache>
                <c:formatCode>0</c:formatCode>
                <c:ptCount val="6"/>
                <c:pt idx="0">
                  <c:v>1104.1600000000001</c:v>
                </c:pt>
                <c:pt idx="1">
                  <c:v>1121.97</c:v>
                </c:pt>
                <c:pt idx="2">
                  <c:v>1311.3200000000008</c:v>
                </c:pt>
                <c:pt idx="3">
                  <c:v>1000.09</c:v>
                </c:pt>
                <c:pt idx="4">
                  <c:v>945.45999999999992</c:v>
                </c:pt>
                <c:pt idx="5">
                  <c:v>343.69000000000005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5-4548-9116-45F84498CF3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Data_MT!$T$7</c:f>
              <c:numCache>
                <c:formatCode>0</c:formatCode>
                <c:ptCount val="1"/>
                <c:pt idx="0">
                  <c:v>1325.4332000000009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925-4548-9116-45F84498CF30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Data_MT!$M$7:$R$7</c:f>
              <c:numCache>
                <c:formatCode>0</c:formatCode>
                <c:ptCount val="6"/>
                <c:pt idx="0">
                  <c:v>800.8</c:v>
                </c:pt>
                <c:pt idx="1">
                  <c:v>687.46</c:v>
                </c:pt>
                <c:pt idx="2">
                  <c:v>616.78</c:v>
                </c:pt>
                <c:pt idx="3">
                  <c:v>668.09</c:v>
                </c:pt>
                <c:pt idx="4">
                  <c:v>544.84</c:v>
                </c:pt>
                <c:pt idx="5">
                  <c:v>343.69000000000005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25-4548-9116-45F84498C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Data_Misc!$D$67:$I$67</c:f>
              <c:numCache>
                <c:formatCode>0</c:formatCode>
                <c:ptCount val="6"/>
                <c:pt idx="0">
                  <c:v>3088.79</c:v>
                </c:pt>
                <c:pt idx="1">
                  <c:v>3593.04</c:v>
                </c:pt>
                <c:pt idx="2">
                  <c:v>4957.92</c:v>
                </c:pt>
                <c:pt idx="3">
                  <c:v>3967.81</c:v>
                </c:pt>
                <c:pt idx="4">
                  <c:v>5295.71</c:v>
                </c:pt>
                <c:pt idx="5">
                  <c:v>3194.74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C-4D3D-AB3A-A51B9DB3D66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Data_Misc!$T$67</c:f>
              <c:numCache>
                <c:formatCode>0</c:formatCode>
                <c:ptCount val="1"/>
                <c:pt idx="0">
                  <c:v>5349.6670999999997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70C-4D3D-AB3A-A51B9DB3D665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Data_Misc!$M$67:$R$67</c:f>
              <c:numCache>
                <c:formatCode>0</c:formatCode>
                <c:ptCount val="6"/>
                <c:pt idx="0">
                  <c:v>1727.0899999999997</c:v>
                </c:pt>
                <c:pt idx="1">
                  <c:v>2187.36</c:v>
                </c:pt>
                <c:pt idx="2">
                  <c:v>3177.8999999999996</c:v>
                </c:pt>
                <c:pt idx="3">
                  <c:v>2378.16</c:v>
                </c:pt>
                <c:pt idx="4">
                  <c:v>2910.56</c:v>
                </c:pt>
                <c:pt idx="5">
                  <c:v>3194.74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0C-4D3D-AB3A-A51B9DB3D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Data_Misc!$D$87:$I$87</c:f>
              <c:numCache>
                <c:formatCode>0</c:formatCode>
                <c:ptCount val="6"/>
                <c:pt idx="0">
                  <c:v>449.5</c:v>
                </c:pt>
                <c:pt idx="1">
                  <c:v>795</c:v>
                </c:pt>
                <c:pt idx="2">
                  <c:v>704.43000000000006</c:v>
                </c:pt>
                <c:pt idx="3">
                  <c:v>386.75</c:v>
                </c:pt>
                <c:pt idx="4">
                  <c:v>791.13</c:v>
                </c:pt>
                <c:pt idx="5">
                  <c:v>201.94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9-4C31-A361-645438DADBC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Data_Misc!$T$87</c:f>
              <c:numCache>
                <c:formatCode>0</c:formatCode>
                <c:ptCount val="1"/>
                <c:pt idx="0">
                  <c:v>803.95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3C9-4C31-A361-645438DADBC4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Data_Misc!$M$87:$R$87</c:f>
              <c:numCache>
                <c:formatCode>0</c:formatCode>
                <c:ptCount val="6"/>
                <c:pt idx="0">
                  <c:v>258</c:v>
                </c:pt>
                <c:pt idx="1">
                  <c:v>322.5</c:v>
                </c:pt>
                <c:pt idx="2">
                  <c:v>203</c:v>
                </c:pt>
                <c:pt idx="3">
                  <c:v>143.07999999999998</c:v>
                </c:pt>
                <c:pt idx="4">
                  <c:v>275.38</c:v>
                </c:pt>
                <c:pt idx="5">
                  <c:v>201.94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C9-4C31-A361-645438DAD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Data_Misc!$D$107:$I$107</c:f>
              <c:numCache>
                <c:formatCode>0</c:formatCode>
                <c:ptCount val="6"/>
                <c:pt idx="0">
                  <c:v>4461.33</c:v>
                </c:pt>
                <c:pt idx="1">
                  <c:v>5175.13</c:v>
                </c:pt>
                <c:pt idx="2">
                  <c:v>3847.43</c:v>
                </c:pt>
                <c:pt idx="3">
                  <c:v>4051.95</c:v>
                </c:pt>
                <c:pt idx="4">
                  <c:v>2964.7400000000002</c:v>
                </c:pt>
                <c:pt idx="5">
                  <c:v>1716.13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3-472F-8C1B-83FEA194AAA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Data_Misc!$T$107</c:f>
              <c:numCache>
                <c:formatCode>0</c:formatCode>
                <c:ptCount val="1"/>
                <c:pt idx="0">
                  <c:v>5227.8813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D63-472F-8C1B-83FEA194AAA7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Data_Misc!$M$107:$R$107</c:f>
              <c:numCache>
                <c:formatCode>0</c:formatCode>
                <c:ptCount val="6"/>
                <c:pt idx="0">
                  <c:v>2453.4</c:v>
                </c:pt>
                <c:pt idx="1">
                  <c:v>2318.6800000000003</c:v>
                </c:pt>
                <c:pt idx="2">
                  <c:v>1899.25</c:v>
                </c:pt>
                <c:pt idx="3">
                  <c:v>1944.6</c:v>
                </c:pt>
                <c:pt idx="4">
                  <c:v>1252.26</c:v>
                </c:pt>
                <c:pt idx="5">
                  <c:v>1716.13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3-472F-8C1B-83FEA194A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Data_Misc!$D$127:$I$127</c:f>
              <c:numCache>
                <c:formatCode>0</c:formatCode>
                <c:ptCount val="6"/>
                <c:pt idx="0">
                  <c:v>360.75</c:v>
                </c:pt>
                <c:pt idx="1">
                  <c:v>484.75</c:v>
                </c:pt>
                <c:pt idx="2">
                  <c:v>798.5</c:v>
                </c:pt>
                <c:pt idx="3">
                  <c:v>449</c:v>
                </c:pt>
                <c:pt idx="4">
                  <c:v>786.25</c:v>
                </c:pt>
                <c:pt idx="5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6-4BD4-A31D-89C6C6E88D5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Data_Misc!$T$127</c:f>
              <c:numCache>
                <c:formatCode>0</c:formatCode>
                <c:ptCount val="1"/>
                <c:pt idx="0">
                  <c:v>807.48500000000001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DE6-4BD4-A31D-89C6C6E88D50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Data_Misc!$M$127:$R$127</c:f>
              <c:numCache>
                <c:formatCode>0</c:formatCode>
                <c:ptCount val="6"/>
                <c:pt idx="0">
                  <c:v>239</c:v>
                </c:pt>
                <c:pt idx="1">
                  <c:v>120.5</c:v>
                </c:pt>
                <c:pt idx="2">
                  <c:v>346.75</c:v>
                </c:pt>
                <c:pt idx="3">
                  <c:v>272.25</c:v>
                </c:pt>
                <c:pt idx="4">
                  <c:v>251</c:v>
                </c:pt>
                <c:pt idx="5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E6-4BD4-A31D-89C6C6E8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Data_Misc!$D$147:$I$147</c:f>
              <c:numCache>
                <c:formatCode>0</c:formatCode>
                <c:ptCount val="6"/>
                <c:pt idx="0">
                  <c:v>1417.6399999999999</c:v>
                </c:pt>
                <c:pt idx="1">
                  <c:v>1367.75</c:v>
                </c:pt>
                <c:pt idx="2">
                  <c:v>1831.19</c:v>
                </c:pt>
                <c:pt idx="3">
                  <c:v>2189.92</c:v>
                </c:pt>
                <c:pt idx="4">
                  <c:v>2269.42</c:v>
                </c:pt>
                <c:pt idx="5">
                  <c:v>780.75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10-41E2-9926-CAB7F34C495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Data_Misc!$T$147</c:f>
              <c:numCache>
                <c:formatCode>0</c:formatCode>
                <c:ptCount val="1"/>
                <c:pt idx="0">
                  <c:v>2293.1142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A10-41E2-9926-CAB7F34C4953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Data_Misc!$M$147:$R$147</c:f>
              <c:numCache>
                <c:formatCode>0</c:formatCode>
                <c:ptCount val="6"/>
                <c:pt idx="0">
                  <c:v>978.27</c:v>
                </c:pt>
                <c:pt idx="1">
                  <c:v>530.75</c:v>
                </c:pt>
                <c:pt idx="2">
                  <c:v>747.85</c:v>
                </c:pt>
                <c:pt idx="3">
                  <c:v>837.5</c:v>
                </c:pt>
                <c:pt idx="4">
                  <c:v>1149</c:v>
                </c:pt>
                <c:pt idx="5">
                  <c:v>780.75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10-41E2-9926-CAB7F34C4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Data_Misc!$D$187:$I$187</c:f>
              <c:numCache>
                <c:formatCode>0</c:formatCode>
                <c:ptCount val="6"/>
                <c:pt idx="0">
                  <c:v>111</c:v>
                </c:pt>
                <c:pt idx="1">
                  <c:v>408</c:v>
                </c:pt>
                <c:pt idx="2">
                  <c:v>721</c:v>
                </c:pt>
                <c:pt idx="3">
                  <c:v>57.5</c:v>
                </c:pt>
                <c:pt idx="4">
                  <c:v>41</c:v>
                </c:pt>
                <c:pt idx="5">
                  <c:v>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5-4786-A46D-0D5EBC7F8A2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Data_Misc!$T$187</c:f>
              <c:numCache>
                <c:formatCode>0</c:formatCode>
                <c:ptCount val="1"/>
                <c:pt idx="0">
                  <c:v>729.21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855-4786-A46D-0D5EBC7F8A29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Data_Misc!$M$187:$R$187</c:f>
              <c:numCache>
                <c:formatCode>0</c:formatCode>
                <c:ptCount val="6"/>
                <c:pt idx="0">
                  <c:v>11</c:v>
                </c:pt>
                <c:pt idx="1">
                  <c:v>6</c:v>
                </c:pt>
                <c:pt idx="2">
                  <c:v>692</c:v>
                </c:pt>
                <c:pt idx="3">
                  <c:v>52.5</c:v>
                </c:pt>
                <c:pt idx="4">
                  <c:v>26</c:v>
                </c:pt>
                <c:pt idx="5">
                  <c:v>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55-4786-A46D-0D5EBC7F8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Data_Misc!$D$98:$I$98</c:f>
              <c:numCache>
                <c:formatCode>0</c:formatCode>
                <c:ptCount val="6"/>
                <c:pt idx="0">
                  <c:v>18444.660000000003</c:v>
                </c:pt>
                <c:pt idx="1">
                  <c:v>21991.14</c:v>
                </c:pt>
                <c:pt idx="2">
                  <c:v>25886.489999999998</c:v>
                </c:pt>
                <c:pt idx="3">
                  <c:v>22757.880000000005</c:v>
                </c:pt>
                <c:pt idx="4">
                  <c:v>22347.999999999996</c:v>
                </c:pt>
                <c:pt idx="5">
                  <c:v>7331.96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5-4C9B-8985-8B5DF1F30C2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Data_Misc!$T$98</c:f>
              <c:numCache>
                <c:formatCode>0</c:formatCode>
                <c:ptCount val="1"/>
                <c:pt idx="0">
                  <c:v>26146.354899999998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A5-4C9B-8985-8B5DF1F30C2A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Data_Misc!$M$98:$R$98</c:f>
              <c:numCache>
                <c:formatCode>0</c:formatCode>
                <c:ptCount val="6"/>
                <c:pt idx="0">
                  <c:v>8983.3900000000012</c:v>
                </c:pt>
                <c:pt idx="1">
                  <c:v>12035.32</c:v>
                </c:pt>
                <c:pt idx="2">
                  <c:v>12478.4</c:v>
                </c:pt>
                <c:pt idx="3">
                  <c:v>12342.909999999996</c:v>
                </c:pt>
                <c:pt idx="4">
                  <c:v>11785.670000000002</c:v>
                </c:pt>
                <c:pt idx="5">
                  <c:v>7331.96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A5-4C9B-8985-8B5DF1F30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Data_Misc!$D$207:$I$207</c:f>
              <c:numCache>
                <c:formatCode>0</c:formatCode>
                <c:ptCount val="6"/>
                <c:pt idx="0">
                  <c:v>429.75</c:v>
                </c:pt>
                <c:pt idx="1">
                  <c:v>868</c:v>
                </c:pt>
                <c:pt idx="2">
                  <c:v>469.67</c:v>
                </c:pt>
                <c:pt idx="3">
                  <c:v>993.43</c:v>
                </c:pt>
                <c:pt idx="4">
                  <c:v>624.52</c:v>
                </c:pt>
                <c:pt idx="5">
                  <c:v>133.5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9A-4DC4-A9F5-51BDBF0EE14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Data_Misc!$T$207</c:f>
              <c:numCache>
                <c:formatCode>0</c:formatCode>
                <c:ptCount val="1"/>
                <c:pt idx="0">
                  <c:v>1004.3643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9A-4DC4-A9F5-51BDBF0EE140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Data_Misc!$M$207:$R$207</c:f>
              <c:numCache>
                <c:formatCode>0</c:formatCode>
                <c:ptCount val="6"/>
                <c:pt idx="0">
                  <c:v>102.65</c:v>
                </c:pt>
                <c:pt idx="1">
                  <c:v>239</c:v>
                </c:pt>
                <c:pt idx="2">
                  <c:v>85</c:v>
                </c:pt>
                <c:pt idx="3">
                  <c:v>356.43</c:v>
                </c:pt>
                <c:pt idx="4">
                  <c:v>227.5</c:v>
                </c:pt>
                <c:pt idx="5">
                  <c:v>133.5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9A-4DC4-A9F5-51BDBF0EE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Data_Misc!$D$167:$I$167</c:f>
              <c:numCache>
                <c:formatCode>0</c:formatCode>
                <c:ptCount val="6"/>
                <c:pt idx="0">
                  <c:v>494.42</c:v>
                </c:pt>
                <c:pt idx="1">
                  <c:v>817.5</c:v>
                </c:pt>
                <c:pt idx="2">
                  <c:v>1</c:v>
                </c:pt>
                <c:pt idx="3">
                  <c:v>327.25</c:v>
                </c:pt>
                <c:pt idx="4">
                  <c:v>40.75</c:v>
                </c:pt>
                <c:pt idx="5">
                  <c:v>87.25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9-4B19-B2BD-CAD4DF13B52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Data_Misc!$T$167</c:f>
              <c:numCache>
                <c:formatCode>0</c:formatCode>
                <c:ptCount val="1"/>
                <c:pt idx="0">
                  <c:v>826.67499999999995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D09-4B19-B2BD-CAD4DF13B526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Data_Misc!$M$167:$R$167</c:f>
              <c:numCache>
                <c:formatCode>0</c:formatCode>
                <c:ptCount val="6"/>
                <c:pt idx="0">
                  <c:v>298.67</c:v>
                </c:pt>
                <c:pt idx="1">
                  <c:v>807.5</c:v>
                </c:pt>
                <c:pt idx="2">
                  <c:v>1</c:v>
                </c:pt>
                <c:pt idx="3">
                  <c:v>145.75</c:v>
                </c:pt>
                <c:pt idx="4">
                  <c:v>16.75</c:v>
                </c:pt>
                <c:pt idx="5">
                  <c:v>87.25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09-4B19-B2BD-CAD4DF13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8F-472E-A5C8-5DABC3F076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Data_Facilities!$D$7:$I$7</c:f>
              <c:numCache>
                <c:formatCode>0</c:formatCode>
                <c:ptCount val="6"/>
                <c:pt idx="0">
                  <c:v>10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9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8F-472E-A5C8-5DABC3F07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B3-4C7E-AAA0-0DAF0277E681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FB3-4C7E-AAA0-0DAF0277E6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Data_Facilities!$D$27:$I$27</c:f>
              <c:numCache>
                <c:formatCode>0</c:formatCode>
                <c:ptCount val="6"/>
                <c:pt idx="0">
                  <c:v>72</c:v>
                </c:pt>
                <c:pt idx="1">
                  <c:v>57</c:v>
                </c:pt>
                <c:pt idx="2">
                  <c:v>61</c:v>
                </c:pt>
                <c:pt idx="3">
                  <c:v>53</c:v>
                </c:pt>
                <c:pt idx="4">
                  <c:v>45</c:v>
                </c:pt>
                <c:pt idx="5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B3-4C7E-AAA0-0DAF0277E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Data_Misc!$D$227:$I$227</c:f>
              <c:numCache>
                <c:formatCode>0</c:formatCode>
                <c:ptCount val="6"/>
                <c:pt idx="0">
                  <c:v>505.20999999999992</c:v>
                </c:pt>
                <c:pt idx="1">
                  <c:v>405.39</c:v>
                </c:pt>
                <c:pt idx="2">
                  <c:v>270.81</c:v>
                </c:pt>
                <c:pt idx="3">
                  <c:v>379.37</c:v>
                </c:pt>
                <c:pt idx="4">
                  <c:v>305.61</c:v>
                </c:pt>
                <c:pt idx="5">
                  <c:v>209.6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7-456A-8AA1-11C42F6BE4F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Data_Misc!$T$227</c:f>
              <c:numCache>
                <c:formatCode>0</c:formatCode>
                <c:ptCount val="1"/>
                <c:pt idx="0">
                  <c:v>511.26209999999992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B47-456A-8AA1-11C42F6BE4F2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Data_Misc!$M$227:$R$227</c:f>
              <c:numCache>
                <c:formatCode>0</c:formatCode>
                <c:ptCount val="6"/>
                <c:pt idx="0">
                  <c:v>193.71</c:v>
                </c:pt>
                <c:pt idx="1">
                  <c:v>200.8</c:v>
                </c:pt>
                <c:pt idx="2">
                  <c:v>151.57999999999998</c:v>
                </c:pt>
                <c:pt idx="3">
                  <c:v>198.23000000000002</c:v>
                </c:pt>
                <c:pt idx="4">
                  <c:v>114.94</c:v>
                </c:pt>
                <c:pt idx="5">
                  <c:v>209.6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47-456A-8AA1-11C42F6BE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51-4DD9-B350-3A6EA1A33A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Data_Facilities!$D$87:$I$87</c:f>
              <c:numCache>
                <c:formatCode>0</c:formatCode>
                <c:ptCount val="6"/>
                <c:pt idx="0">
                  <c:v>11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51-4DD9-B350-3A6EA1A33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97-4162-BBD3-57D7C62988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Data_Facilities!$D$67:$I$67</c:f>
              <c:numCache>
                <c:formatCode>0</c:formatCode>
                <c:ptCount val="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6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97-4162-BBD3-57D7C6298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92-4395-84E5-72C40A3B23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Data_Facilities!$D$47:$I$47</c:f>
              <c:numCache>
                <c:formatCode>0</c:formatCode>
                <c:ptCount val="6"/>
                <c:pt idx="0">
                  <c:v>23</c:v>
                </c:pt>
                <c:pt idx="1">
                  <c:v>17</c:v>
                </c:pt>
                <c:pt idx="2">
                  <c:v>17</c:v>
                </c:pt>
                <c:pt idx="3">
                  <c:v>27</c:v>
                </c:pt>
                <c:pt idx="4">
                  <c:v>23</c:v>
                </c:pt>
                <c:pt idx="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92-4395-84E5-72C40A3B2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Data_Misc!$D$247:$I$247</c:f>
              <c:numCache>
                <c:formatCode>0</c:formatCode>
                <c:ptCount val="6"/>
                <c:pt idx="0">
                  <c:v>2008.9</c:v>
                </c:pt>
                <c:pt idx="1">
                  <c:v>2138.75</c:v>
                </c:pt>
                <c:pt idx="2">
                  <c:v>704</c:v>
                </c:pt>
                <c:pt idx="3">
                  <c:v>1439.5900000000001</c:v>
                </c:pt>
                <c:pt idx="4">
                  <c:v>538</c:v>
                </c:pt>
                <c:pt idx="5">
                  <c:v>179.25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1B-4FB7-9649-9CB48DB1AB4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Data_Misc!$T$247</c:f>
              <c:numCache>
                <c:formatCode>0</c:formatCode>
                <c:ptCount val="1"/>
                <c:pt idx="0">
                  <c:v>2161.1374999999998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61B-4FB7-9649-9CB48DB1AB4D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Data_Misc!$M$247:$R$247</c:f>
              <c:numCache>
                <c:formatCode>0</c:formatCode>
                <c:ptCount val="6"/>
                <c:pt idx="0">
                  <c:v>953.15000000000009</c:v>
                </c:pt>
                <c:pt idx="1">
                  <c:v>1322.25</c:v>
                </c:pt>
                <c:pt idx="2">
                  <c:v>299.5</c:v>
                </c:pt>
                <c:pt idx="3">
                  <c:v>730.88000000000011</c:v>
                </c:pt>
                <c:pt idx="4">
                  <c:v>337.25</c:v>
                </c:pt>
                <c:pt idx="5">
                  <c:v>179.25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1B-4FB7-9649-9CB48DB1A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Data_Misc!$D$267:$I$267</c:f>
              <c:numCache>
                <c:formatCode>0</c:formatCode>
                <c:ptCount val="6"/>
                <c:pt idx="0">
                  <c:v>121</c:v>
                </c:pt>
                <c:pt idx="1">
                  <c:v>140</c:v>
                </c:pt>
                <c:pt idx="2">
                  <c:v>83</c:v>
                </c:pt>
                <c:pt idx="3">
                  <c:v>121</c:v>
                </c:pt>
                <c:pt idx="4">
                  <c:v>127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2-4296-9C10-BA1776BCFF1E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Data_Misc!$M$267:$R$267</c:f>
              <c:numCache>
                <c:formatCode>0</c:formatCode>
                <c:ptCount val="6"/>
                <c:pt idx="0">
                  <c:v>25</c:v>
                </c:pt>
                <c:pt idx="1">
                  <c:v>32</c:v>
                </c:pt>
                <c:pt idx="2">
                  <c:v>15</c:v>
                </c:pt>
                <c:pt idx="3">
                  <c:v>9</c:v>
                </c:pt>
                <c:pt idx="4">
                  <c:v>29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12-4296-9C10-BA1776BCFF1E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Data_Newbs!$T$7</c:f>
              <c:numCache>
                <c:formatCode>0</c:formatCode>
                <c:ptCount val="1"/>
                <c:pt idx="0">
                  <c:v>142.4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12-4296-9C10-BA1776BCF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Data_Misc!$D$118:$I$118</c:f>
              <c:numCache>
                <c:formatCode>0</c:formatCode>
                <c:ptCount val="6"/>
                <c:pt idx="0">
                  <c:v>72692.350000000006</c:v>
                </c:pt>
                <c:pt idx="1">
                  <c:v>78590.81</c:v>
                </c:pt>
                <c:pt idx="2">
                  <c:v>73487.48</c:v>
                </c:pt>
                <c:pt idx="3">
                  <c:v>77509.23000000001</c:v>
                </c:pt>
                <c:pt idx="4">
                  <c:v>81855.490000000005</c:v>
                </c:pt>
                <c:pt idx="5">
                  <c:v>31905.19000000001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6-4A3B-8EA7-8EAD0ECD6DF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Data_Misc!$T$118</c:f>
              <c:numCache>
                <c:formatCode>0</c:formatCode>
                <c:ptCount val="1"/>
                <c:pt idx="0">
                  <c:v>82675.044900000008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736-4A3B-8EA7-8EAD0ECD6DF0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Data_Misc!$M$118:$R$118</c:f>
              <c:numCache>
                <c:formatCode>0</c:formatCode>
                <c:ptCount val="6"/>
                <c:pt idx="0">
                  <c:v>34192.820000000007</c:v>
                </c:pt>
                <c:pt idx="1">
                  <c:v>37702.160000000003</c:v>
                </c:pt>
                <c:pt idx="2">
                  <c:v>36796.089999999997</c:v>
                </c:pt>
                <c:pt idx="3">
                  <c:v>38813.21</c:v>
                </c:pt>
                <c:pt idx="4">
                  <c:v>41483.030000000006</c:v>
                </c:pt>
                <c:pt idx="5">
                  <c:v>31905.19000000001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36-4A3B-8EA7-8EAD0ECD6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6C-424C-92C6-A3C2540982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Data_Membership!$D$8:$I$8</c:f>
              <c:numCache>
                <c:formatCode>0</c:formatCode>
                <c:ptCount val="6"/>
                <c:pt idx="0">
                  <c:v>944</c:v>
                </c:pt>
                <c:pt idx="1">
                  <c:v>924</c:v>
                </c:pt>
                <c:pt idx="2">
                  <c:v>944</c:v>
                </c:pt>
                <c:pt idx="3">
                  <c:v>935</c:v>
                </c:pt>
                <c:pt idx="4">
                  <c:v>908</c:v>
                </c:pt>
                <c:pt idx="5">
                  <c:v>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6C-424C-92C6-A3C25409829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Data_Membership!$K$8</c:f>
              <c:numCache>
                <c:formatCode>0</c:formatCode>
                <c:ptCount val="1"/>
                <c:pt idx="0">
                  <c:v>954.44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6C-424C-92C6-A3C254098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Data_Newbs!$D$8:$I$8</c:f>
              <c:numCache>
                <c:formatCode>0</c:formatCode>
                <c:ptCount val="6"/>
                <c:pt idx="0">
                  <c:v>74</c:v>
                </c:pt>
                <c:pt idx="1">
                  <c:v>69</c:v>
                </c:pt>
                <c:pt idx="2">
                  <c:v>150</c:v>
                </c:pt>
                <c:pt idx="3">
                  <c:v>89</c:v>
                </c:pt>
                <c:pt idx="4">
                  <c:v>67</c:v>
                </c:pt>
                <c:pt idx="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B-4FB6-977A-82418CD7FA3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Data_Newbs!$T$8</c:f>
              <c:numCache>
                <c:formatCode>0</c:formatCode>
                <c:ptCount val="1"/>
                <c:pt idx="0">
                  <c:v>152.5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8FB-4FB6-977A-82418CD7FA38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Data_Newbs!$M$8:$R$8</c:f>
              <c:numCache>
                <c:formatCode>0</c:formatCode>
                <c:ptCount val="6"/>
                <c:pt idx="0">
                  <c:v>31</c:v>
                </c:pt>
                <c:pt idx="1">
                  <c:v>35</c:v>
                </c:pt>
                <c:pt idx="2">
                  <c:v>89</c:v>
                </c:pt>
                <c:pt idx="3">
                  <c:v>39</c:v>
                </c:pt>
                <c:pt idx="4">
                  <c:v>47</c:v>
                </c:pt>
                <c:pt idx="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FB-4FB6-977A-82418CD7F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Data_VSC_Boat!$D$8:$I$8</c:f>
              <c:numCache>
                <c:formatCode>0</c:formatCode>
                <c:ptCount val="6"/>
                <c:pt idx="0">
                  <c:v>2597</c:v>
                </c:pt>
                <c:pt idx="1">
                  <c:v>2338</c:v>
                </c:pt>
                <c:pt idx="2">
                  <c:v>2705</c:v>
                </c:pt>
                <c:pt idx="3">
                  <c:v>2833</c:v>
                </c:pt>
                <c:pt idx="4">
                  <c:v>2249</c:v>
                </c:pt>
                <c:pt idx="5">
                  <c:v>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2-4110-864A-4ADEB3A88F3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Data_VSC_Boat!$T$8</c:f>
              <c:numCache>
                <c:formatCode>0</c:formatCode>
                <c:ptCount val="1"/>
                <c:pt idx="0">
                  <c:v>2862.33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BC2-4110-864A-4ADEB3A88F33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Data_VSC_Boat!$M$8:$R$8</c:f>
              <c:numCache>
                <c:formatCode>0</c:formatCode>
                <c:ptCount val="6"/>
                <c:pt idx="0">
                  <c:v>1418</c:v>
                </c:pt>
                <c:pt idx="1">
                  <c:v>1205</c:v>
                </c:pt>
                <c:pt idx="2">
                  <c:v>1484</c:v>
                </c:pt>
                <c:pt idx="3">
                  <c:v>1691</c:v>
                </c:pt>
                <c:pt idx="4">
                  <c:v>1349</c:v>
                </c:pt>
                <c:pt idx="5">
                  <c:v>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C2-4110-864A-4ADEB3A88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Data_VSC_Paddlecraft!$D$8:$I$8</c:f>
              <c:numCache>
                <c:formatCode>0</c:formatCode>
                <c:ptCount val="6"/>
                <c:pt idx="0">
                  <c:v>1021</c:v>
                </c:pt>
                <c:pt idx="1">
                  <c:v>1451</c:v>
                </c:pt>
                <c:pt idx="2">
                  <c:v>2394</c:v>
                </c:pt>
                <c:pt idx="3">
                  <c:v>4495</c:v>
                </c:pt>
                <c:pt idx="4">
                  <c:v>6785</c:v>
                </c:pt>
                <c:pt idx="5">
                  <c:v>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9-498E-9E80-716515D062C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Data_VSC_Paddlecraft!$T$8</c:f>
              <c:numCache>
                <c:formatCode>0</c:formatCode>
                <c:ptCount val="1"/>
                <c:pt idx="0">
                  <c:v>6853.85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919-498E-9E80-716515D062CF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Data_VSC_Paddlecraft!$M$8:$R$8</c:f>
              <c:numCache>
                <c:formatCode>0</c:formatCode>
                <c:ptCount val="6"/>
                <c:pt idx="0">
                  <c:v>621</c:v>
                </c:pt>
                <c:pt idx="1">
                  <c:v>925</c:v>
                </c:pt>
                <c:pt idx="2">
                  <c:v>867</c:v>
                </c:pt>
                <c:pt idx="3">
                  <c:v>2608</c:v>
                </c:pt>
                <c:pt idx="4">
                  <c:v>3561</c:v>
                </c:pt>
                <c:pt idx="5">
                  <c:v>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19-498E-9E80-716515D06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Data_Visits!$D$8:$I$8</c:f>
              <c:numCache>
                <c:formatCode>0</c:formatCode>
                <c:ptCount val="6"/>
                <c:pt idx="0">
                  <c:v>1970</c:v>
                </c:pt>
                <c:pt idx="1">
                  <c:v>2705</c:v>
                </c:pt>
                <c:pt idx="2">
                  <c:v>5671</c:v>
                </c:pt>
                <c:pt idx="3">
                  <c:v>7202</c:v>
                </c:pt>
                <c:pt idx="4">
                  <c:v>7367</c:v>
                </c:pt>
                <c:pt idx="5">
                  <c:v>3118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72-4FCA-B6C3-1F9F2392D8D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472-4FCA-B6C3-1F9F2392D8DD}"/>
              </c:ext>
            </c:extLst>
          </c:dPt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Data_Visits!$T$8</c:f>
              <c:numCache>
                <c:formatCode>0</c:formatCode>
                <c:ptCount val="1"/>
                <c:pt idx="0">
                  <c:v>7441.67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8472-4FCA-B6C3-1F9F2392D8DD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Data_Visits!$M$8:$R$8</c:f>
              <c:numCache>
                <c:formatCode>0</c:formatCode>
                <c:ptCount val="6"/>
                <c:pt idx="0">
                  <c:v>756</c:v>
                </c:pt>
                <c:pt idx="1">
                  <c:v>1311</c:v>
                </c:pt>
                <c:pt idx="2">
                  <c:v>2653</c:v>
                </c:pt>
                <c:pt idx="3">
                  <c:v>4201</c:v>
                </c:pt>
                <c:pt idx="4">
                  <c:v>3861</c:v>
                </c:pt>
                <c:pt idx="5">
                  <c:v>3118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72-4FCA-B6C3-1F9F2392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Data_PE!$D$8:$I$8</c:f>
              <c:numCache>
                <c:formatCode>0</c:formatCode>
                <c:ptCount val="6"/>
                <c:pt idx="0">
                  <c:v>630</c:v>
                </c:pt>
                <c:pt idx="1">
                  <c:v>1031</c:v>
                </c:pt>
                <c:pt idx="2">
                  <c:v>668</c:v>
                </c:pt>
                <c:pt idx="3">
                  <c:v>1222</c:v>
                </c:pt>
                <c:pt idx="4">
                  <c:v>1767</c:v>
                </c:pt>
                <c:pt idx="5">
                  <c:v>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2-4D65-B64B-D323E5788CE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Data_PE!$T$8</c:f>
              <c:numCache>
                <c:formatCode>0</c:formatCode>
                <c:ptCount val="1"/>
                <c:pt idx="0">
                  <c:v>1785.67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0E2-4D65-B64B-D323E5788CE9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Data_PE!$M$8:$R$8</c:f>
              <c:numCache>
                <c:formatCode>0</c:formatCode>
                <c:ptCount val="6"/>
                <c:pt idx="0">
                  <c:v>399</c:v>
                </c:pt>
                <c:pt idx="1">
                  <c:v>679</c:v>
                </c:pt>
                <c:pt idx="2">
                  <c:v>565</c:v>
                </c:pt>
                <c:pt idx="3">
                  <c:v>826</c:v>
                </c:pt>
                <c:pt idx="4">
                  <c:v>1222</c:v>
                </c:pt>
                <c:pt idx="5">
                  <c:v>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E2-4D65-B64B-D323E5788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Data_Boat!$D$8:$I$8</c:f>
              <c:numCache>
                <c:formatCode>0</c:formatCode>
                <c:ptCount val="6"/>
                <c:pt idx="0">
                  <c:v>1285.4700000000003</c:v>
                </c:pt>
                <c:pt idx="1">
                  <c:v>1239.48</c:v>
                </c:pt>
                <c:pt idx="2">
                  <c:v>1367.5999999999997</c:v>
                </c:pt>
                <c:pt idx="3">
                  <c:v>1317.73</c:v>
                </c:pt>
                <c:pt idx="4">
                  <c:v>1538.3400000000004</c:v>
                </c:pt>
                <c:pt idx="5">
                  <c:v>359.49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A-4D9D-87F1-F502009D212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Data_Boat!$T$8</c:f>
              <c:numCache>
                <c:formatCode>0</c:formatCode>
                <c:ptCount val="1"/>
                <c:pt idx="0">
                  <c:v>1554.7234000000003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B4A-4D9D-87F1-F502009D212C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Data_Boat!$M$8:$R$8</c:f>
              <c:numCache>
                <c:formatCode>0</c:formatCode>
                <c:ptCount val="6"/>
                <c:pt idx="0">
                  <c:v>424.87999999999994</c:v>
                </c:pt>
                <c:pt idx="1">
                  <c:v>326.16000000000008</c:v>
                </c:pt>
                <c:pt idx="2">
                  <c:v>369.74</c:v>
                </c:pt>
                <c:pt idx="3">
                  <c:v>350.85</c:v>
                </c:pt>
                <c:pt idx="4">
                  <c:v>351.07</c:v>
                </c:pt>
                <c:pt idx="5">
                  <c:v>359.49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A-4D9D-87F1-F502009D2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6906320768"/>
          <c:y val="0.11255019404625706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Data_Misc!$D$8:$I$8</c:f>
              <c:numCache>
                <c:formatCode>0</c:formatCode>
                <c:ptCount val="6"/>
                <c:pt idx="0">
                  <c:v>6.3</c:v>
                </c:pt>
                <c:pt idx="1">
                  <c:v>12.3</c:v>
                </c:pt>
                <c:pt idx="2">
                  <c:v>12</c:v>
                </c:pt>
                <c:pt idx="3">
                  <c:v>23.3</c:v>
                </c:pt>
                <c:pt idx="4">
                  <c:v>23.88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D1-4514-8C95-6CDD0247808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Data_Misc!$T$8</c:f>
              <c:numCache>
                <c:formatCode>0</c:formatCode>
                <c:ptCount val="1"/>
                <c:pt idx="0">
                  <c:v>25.1188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0D1-4514-8C95-6CDD0247808B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Data_Misc!$M$8:$R$8</c:f>
              <c:numCache>
                <c:formatCode>0</c:formatCode>
                <c:ptCount val="6"/>
                <c:pt idx="0">
                  <c:v>2.9</c:v>
                </c:pt>
                <c:pt idx="1">
                  <c:v>0</c:v>
                </c:pt>
                <c:pt idx="2">
                  <c:v>4</c:v>
                </c:pt>
                <c:pt idx="3">
                  <c:v>13</c:v>
                </c:pt>
                <c:pt idx="4">
                  <c:v>9.3000000000000007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D1-4514-8C95-6CDD02478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Data_Misc!$D$48:$I$48</c:f>
              <c:numCache>
                <c:formatCode>0</c:formatCode>
                <c:ptCount val="6"/>
                <c:pt idx="0">
                  <c:v>1997.77</c:v>
                </c:pt>
                <c:pt idx="1">
                  <c:v>2256.7999999999997</c:v>
                </c:pt>
                <c:pt idx="2">
                  <c:v>2146.3000000000002</c:v>
                </c:pt>
                <c:pt idx="3">
                  <c:v>2083.98</c:v>
                </c:pt>
                <c:pt idx="4">
                  <c:v>2702.76</c:v>
                </c:pt>
                <c:pt idx="5">
                  <c:v>911.54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E-4692-A506-0245EE1328D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Data_Misc!$T$48</c:f>
              <c:numCache>
                <c:formatCode>0</c:formatCode>
                <c:ptCount val="1"/>
                <c:pt idx="0">
                  <c:v>2730.7876000000001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A8E-4692-A506-0245EE1328D9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Data_Misc!$M$48:$R$48</c:f>
              <c:numCache>
                <c:formatCode>0</c:formatCode>
                <c:ptCount val="6"/>
                <c:pt idx="0">
                  <c:v>794.76</c:v>
                </c:pt>
                <c:pt idx="1">
                  <c:v>988.99</c:v>
                </c:pt>
                <c:pt idx="2">
                  <c:v>1210.17</c:v>
                </c:pt>
                <c:pt idx="3">
                  <c:v>1025.46</c:v>
                </c:pt>
                <c:pt idx="4">
                  <c:v>1066.43</c:v>
                </c:pt>
                <c:pt idx="5">
                  <c:v>911.54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E-4692-A506-0245EE132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Data_Misc!$D$28:$I$28</c:f>
              <c:numCache>
                <c:formatCode>0</c:formatCode>
                <c:ptCount val="6"/>
                <c:pt idx="0">
                  <c:v>234</c:v>
                </c:pt>
                <c:pt idx="1">
                  <c:v>497</c:v>
                </c:pt>
                <c:pt idx="2">
                  <c:v>818</c:v>
                </c:pt>
                <c:pt idx="3">
                  <c:v>1296</c:v>
                </c:pt>
                <c:pt idx="4">
                  <c:v>1097</c:v>
                </c:pt>
                <c:pt idx="5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9-442E-9A82-9A3AB16F4EE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Data_Misc!$T$28</c:f>
              <c:numCache>
                <c:formatCode>0</c:formatCode>
                <c:ptCount val="1"/>
                <c:pt idx="0">
                  <c:v>1309.96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8E9-442E-9A82-9A3AB16F4EEE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Data_Misc!$M$28:$R$28</c:f>
              <c:numCache>
                <c:formatCode>0</c:formatCode>
                <c:ptCount val="6"/>
                <c:pt idx="0">
                  <c:v>3</c:v>
                </c:pt>
                <c:pt idx="1">
                  <c:v>240</c:v>
                </c:pt>
                <c:pt idx="2">
                  <c:v>415</c:v>
                </c:pt>
                <c:pt idx="3">
                  <c:v>363</c:v>
                </c:pt>
                <c:pt idx="4">
                  <c:v>369</c:v>
                </c:pt>
                <c:pt idx="5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E9-442E-9A82-9A3AB16F4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Data_Misc!$D$158:$I$158</c:f>
              <c:numCache>
                <c:formatCode>0</c:formatCode>
                <c:ptCount val="6"/>
                <c:pt idx="0">
                  <c:v>31483.02</c:v>
                </c:pt>
                <c:pt idx="1">
                  <c:v>40243.389999999992</c:v>
                </c:pt>
                <c:pt idx="2">
                  <c:v>49499.1</c:v>
                </c:pt>
                <c:pt idx="3">
                  <c:v>36873.15</c:v>
                </c:pt>
                <c:pt idx="4">
                  <c:v>39299.950000000004</c:v>
                </c:pt>
                <c:pt idx="5">
                  <c:v>15326.28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D-49E9-AD56-9DE05149BB0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Data_Misc!$T$158</c:f>
              <c:numCache>
                <c:formatCode>0</c:formatCode>
                <c:ptCount val="1"/>
                <c:pt idx="0">
                  <c:v>49995.091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F2D-49E9-AD56-9DE05149BB04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Data_Misc!$M$158:$R$158</c:f>
              <c:numCache>
                <c:formatCode>0</c:formatCode>
                <c:ptCount val="6"/>
                <c:pt idx="0">
                  <c:v>10010.880000000001</c:v>
                </c:pt>
                <c:pt idx="1">
                  <c:v>21368.989999999998</c:v>
                </c:pt>
                <c:pt idx="2">
                  <c:v>26512.48</c:v>
                </c:pt>
                <c:pt idx="3">
                  <c:v>18663.07</c:v>
                </c:pt>
                <c:pt idx="4">
                  <c:v>19225.72</c:v>
                </c:pt>
                <c:pt idx="5">
                  <c:v>15326.28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2D-49E9-AD56-9DE05149B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Data_Misc!$D$161:$I$161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Data_Misc!$D$178:$I$178</c:f>
              <c:numCache>
                <c:formatCode>0</c:formatCode>
                <c:ptCount val="6"/>
                <c:pt idx="0">
                  <c:v>6899.2</c:v>
                </c:pt>
                <c:pt idx="1">
                  <c:v>6466.3200000000006</c:v>
                </c:pt>
                <c:pt idx="2">
                  <c:v>5934.42</c:v>
                </c:pt>
                <c:pt idx="3">
                  <c:v>9156.52</c:v>
                </c:pt>
                <c:pt idx="4">
                  <c:v>12430.59</c:v>
                </c:pt>
                <c:pt idx="5">
                  <c:v>4626.5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65-491A-8DD8-76B7D7F7A86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Data_Misc!$D$161:$I$161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Data_Misc!$T$178</c:f>
              <c:numCache>
                <c:formatCode>0</c:formatCode>
                <c:ptCount val="1"/>
                <c:pt idx="0">
                  <c:v>12555.8959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665-491A-8DD8-76B7D7F7A866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Data_Misc!$D$161:$I$161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Data_Misc!$M$178:$R$178</c:f>
              <c:numCache>
                <c:formatCode>0</c:formatCode>
                <c:ptCount val="6"/>
                <c:pt idx="0">
                  <c:v>3410.85</c:v>
                </c:pt>
                <c:pt idx="1">
                  <c:v>3851.37</c:v>
                </c:pt>
                <c:pt idx="2">
                  <c:v>3357.75</c:v>
                </c:pt>
                <c:pt idx="3">
                  <c:v>3350.72</c:v>
                </c:pt>
                <c:pt idx="4">
                  <c:v>5885.8200000000006</c:v>
                </c:pt>
                <c:pt idx="5">
                  <c:v>4626.5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65-491A-8DD8-76B7D7F7A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Data_Misc!$D$248:$I$248</c:f>
              <c:numCache>
                <c:formatCode>0</c:formatCode>
                <c:ptCount val="6"/>
                <c:pt idx="0">
                  <c:v>305.60000000000002</c:v>
                </c:pt>
                <c:pt idx="1">
                  <c:v>282.5</c:v>
                </c:pt>
                <c:pt idx="2">
                  <c:v>28</c:v>
                </c:pt>
                <c:pt idx="3">
                  <c:v>48.5</c:v>
                </c:pt>
                <c:pt idx="4">
                  <c:v>42.5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8E-4C03-BDBC-A50BBCC771D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Data_Misc!$T$248</c:f>
              <c:numCache>
                <c:formatCode>0</c:formatCode>
                <c:ptCount val="1"/>
                <c:pt idx="0">
                  <c:v>309.65600000000001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58E-4C03-BDBC-A50BBCC771DF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Data_Misc!$M$248:$R$248</c:f>
              <c:numCache>
                <c:formatCode>0</c:formatCode>
                <c:ptCount val="6"/>
                <c:pt idx="0">
                  <c:v>148.55000000000001</c:v>
                </c:pt>
                <c:pt idx="1">
                  <c:v>83.5</c:v>
                </c:pt>
                <c:pt idx="2">
                  <c:v>0</c:v>
                </c:pt>
                <c:pt idx="3">
                  <c:v>17</c:v>
                </c:pt>
                <c:pt idx="4">
                  <c:v>42.5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8E-4C03-BDBC-A50BBCC77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Data_MT!$D$8:$I$8</c:f>
              <c:numCache>
                <c:formatCode>0</c:formatCode>
                <c:ptCount val="6"/>
                <c:pt idx="0">
                  <c:v>806.65000000000009</c:v>
                </c:pt>
                <c:pt idx="1">
                  <c:v>1050.02</c:v>
                </c:pt>
                <c:pt idx="2">
                  <c:v>929.9</c:v>
                </c:pt>
                <c:pt idx="3">
                  <c:v>1028.6399999999999</c:v>
                </c:pt>
                <c:pt idx="4">
                  <c:v>1103.74</c:v>
                </c:pt>
                <c:pt idx="5">
                  <c:v>437.97999999999996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9F-4C89-A812-EB237E87E11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Data_MT!$T$8</c:f>
              <c:numCache>
                <c:formatCode>0</c:formatCode>
                <c:ptCount val="1"/>
                <c:pt idx="0">
                  <c:v>1115.7773999999999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99F-4C89-A812-EB237E87E111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Data_MT!$M$8:$R$8</c:f>
              <c:numCache>
                <c:formatCode>0</c:formatCode>
                <c:ptCount val="6"/>
                <c:pt idx="0">
                  <c:v>477.68</c:v>
                </c:pt>
                <c:pt idx="1">
                  <c:v>500.1</c:v>
                </c:pt>
                <c:pt idx="2">
                  <c:v>569.63</c:v>
                </c:pt>
                <c:pt idx="3">
                  <c:v>677.90999999999985</c:v>
                </c:pt>
                <c:pt idx="4">
                  <c:v>545.89</c:v>
                </c:pt>
                <c:pt idx="5">
                  <c:v>437.97999999999996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9F-4C89-A812-EB237E87E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Data_Misc!$D$68:$I$68</c:f>
              <c:numCache>
                <c:formatCode>0</c:formatCode>
                <c:ptCount val="6"/>
                <c:pt idx="0">
                  <c:v>2762.06</c:v>
                </c:pt>
                <c:pt idx="1">
                  <c:v>3800.6099999999997</c:v>
                </c:pt>
                <c:pt idx="2">
                  <c:v>4042.93</c:v>
                </c:pt>
                <c:pt idx="3">
                  <c:v>4670.25</c:v>
                </c:pt>
                <c:pt idx="4">
                  <c:v>4436.8499999999995</c:v>
                </c:pt>
                <c:pt idx="5">
                  <c:v>2474.0799999999995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9A-4794-986A-EA0E642C975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Data_Misc!$T$68</c:f>
              <c:numCache>
                <c:formatCode>0</c:formatCode>
                <c:ptCount val="1"/>
                <c:pt idx="0">
                  <c:v>4717.9525000000003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79A-4794-986A-EA0E642C975E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Data_Misc!$M$68:$R$68</c:f>
              <c:numCache>
                <c:formatCode>0</c:formatCode>
                <c:ptCount val="6"/>
                <c:pt idx="0">
                  <c:v>1490.9</c:v>
                </c:pt>
                <c:pt idx="1">
                  <c:v>2392.88</c:v>
                </c:pt>
                <c:pt idx="2">
                  <c:v>2569.0299999999997</c:v>
                </c:pt>
                <c:pt idx="3">
                  <c:v>2603.4700000000003</c:v>
                </c:pt>
                <c:pt idx="4">
                  <c:v>2498.6099999999997</c:v>
                </c:pt>
                <c:pt idx="5">
                  <c:v>2474.0799999999995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9A-4794-986A-EA0E642C9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Data_Misc!$D$88:$I$88</c:f>
              <c:numCache>
                <c:formatCode>0</c:formatCode>
                <c:ptCount val="6"/>
                <c:pt idx="0">
                  <c:v>1786.9</c:v>
                </c:pt>
                <c:pt idx="1">
                  <c:v>1737.33</c:v>
                </c:pt>
                <c:pt idx="2">
                  <c:v>1170.95</c:v>
                </c:pt>
                <c:pt idx="3">
                  <c:v>1104.28</c:v>
                </c:pt>
                <c:pt idx="4">
                  <c:v>1245.5</c:v>
                </c:pt>
                <c:pt idx="5">
                  <c:v>598.5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5-4391-A9CC-4F66CD8D851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Data_Misc!$T$88</c:f>
              <c:numCache>
                <c:formatCode>0</c:formatCode>
                <c:ptCount val="1"/>
                <c:pt idx="0">
                  <c:v>1805.769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2E5-4391-A9CC-4F66CD8D851B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Data_Misc!$M$88:$R$88</c:f>
              <c:numCache>
                <c:formatCode>0</c:formatCode>
                <c:ptCount val="6"/>
                <c:pt idx="0">
                  <c:v>930.45</c:v>
                </c:pt>
                <c:pt idx="1">
                  <c:v>880.83</c:v>
                </c:pt>
                <c:pt idx="2">
                  <c:v>658.75</c:v>
                </c:pt>
                <c:pt idx="3">
                  <c:v>597.9</c:v>
                </c:pt>
                <c:pt idx="4">
                  <c:v>672.25</c:v>
                </c:pt>
                <c:pt idx="5">
                  <c:v>598.5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E5-4391-A9CC-4F66CD8D8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Data_Misc!$D$108:$I$108</c:f>
              <c:numCache>
                <c:formatCode>0</c:formatCode>
                <c:ptCount val="6"/>
                <c:pt idx="0">
                  <c:v>632.1</c:v>
                </c:pt>
                <c:pt idx="1">
                  <c:v>623.95000000000005</c:v>
                </c:pt>
                <c:pt idx="2">
                  <c:v>507</c:v>
                </c:pt>
                <c:pt idx="3">
                  <c:v>491</c:v>
                </c:pt>
                <c:pt idx="4">
                  <c:v>622.25</c:v>
                </c:pt>
                <c:pt idx="5">
                  <c:v>329.75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FC-4393-96A2-2383E1473FBB}"/>
            </c:ext>
          </c:extLst>
        </c:ser>
        <c:ser>
          <c:idx val="1"/>
          <c:order val="1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Data_Misc!$T$108</c:f>
              <c:numCache>
                <c:formatCode>0</c:formatCode>
                <c:ptCount val="1"/>
                <c:pt idx="0">
                  <c:v>639.42100000000005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8FC-4393-96A2-2383E1473FBB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Data_Misc!$M$108:$R$108</c:f>
              <c:numCache>
                <c:formatCode>0</c:formatCode>
                <c:ptCount val="6"/>
                <c:pt idx="0">
                  <c:v>284.55</c:v>
                </c:pt>
                <c:pt idx="1">
                  <c:v>277.2</c:v>
                </c:pt>
                <c:pt idx="2">
                  <c:v>317</c:v>
                </c:pt>
                <c:pt idx="3">
                  <c:v>179</c:v>
                </c:pt>
                <c:pt idx="4">
                  <c:v>305</c:v>
                </c:pt>
                <c:pt idx="5">
                  <c:v>329.75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FC-4393-96A2-2383E1473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Data_Misc!$D$128:$I$128</c:f>
              <c:numCache>
                <c:formatCode>0</c:formatCode>
                <c:ptCount val="6"/>
                <c:pt idx="0">
                  <c:v>277.5</c:v>
                </c:pt>
                <c:pt idx="1">
                  <c:v>133.5</c:v>
                </c:pt>
                <c:pt idx="2">
                  <c:v>427</c:v>
                </c:pt>
                <c:pt idx="3">
                  <c:v>264.7</c:v>
                </c:pt>
                <c:pt idx="4">
                  <c:v>227.5</c:v>
                </c:pt>
                <c:pt idx="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3-4D03-8C01-F056C4B3877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Data_Misc!$T$128</c:f>
              <c:numCache>
                <c:formatCode>0</c:formatCode>
                <c:ptCount val="1"/>
                <c:pt idx="0">
                  <c:v>432.27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E33-4D03-8C01-F056C4B3877B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Data_Misc!$M$128:$R$128</c:f>
              <c:numCache>
                <c:formatCode>0</c:formatCode>
                <c:ptCount val="6"/>
                <c:pt idx="0">
                  <c:v>113</c:v>
                </c:pt>
                <c:pt idx="1">
                  <c:v>69.5</c:v>
                </c:pt>
                <c:pt idx="2">
                  <c:v>189.5</c:v>
                </c:pt>
                <c:pt idx="3">
                  <c:v>134.25</c:v>
                </c:pt>
                <c:pt idx="4">
                  <c:v>139.75</c:v>
                </c:pt>
                <c:pt idx="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3-4D03-8C01-F056C4B38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Data_Misc!$D$148:$I$148</c:f>
              <c:numCache>
                <c:formatCode>0</c:formatCode>
                <c:ptCount val="6"/>
                <c:pt idx="0">
                  <c:v>2081</c:v>
                </c:pt>
                <c:pt idx="1">
                  <c:v>945</c:v>
                </c:pt>
                <c:pt idx="2">
                  <c:v>456.5</c:v>
                </c:pt>
                <c:pt idx="3">
                  <c:v>456.25</c:v>
                </c:pt>
                <c:pt idx="4">
                  <c:v>807.25</c:v>
                </c:pt>
                <c:pt idx="5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FF-452A-B6FA-05FD74AE78A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Data_Misc!$T$148</c:f>
              <c:numCache>
                <c:formatCode>0</c:formatCode>
                <c:ptCount val="1"/>
                <c:pt idx="0">
                  <c:v>2102.81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DFF-452A-B6FA-05FD74AE78AF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Data_Misc!$M$148:$R$148</c:f>
              <c:numCache>
                <c:formatCode>0</c:formatCode>
                <c:ptCount val="6"/>
                <c:pt idx="0">
                  <c:v>994</c:v>
                </c:pt>
                <c:pt idx="1">
                  <c:v>774.5</c:v>
                </c:pt>
                <c:pt idx="2">
                  <c:v>303.5</c:v>
                </c:pt>
                <c:pt idx="3">
                  <c:v>180.5</c:v>
                </c:pt>
                <c:pt idx="4">
                  <c:v>396.5</c:v>
                </c:pt>
                <c:pt idx="5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FF-452A-B6FA-05FD74AE7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Data_Misc!$D$188:$I$188</c:f>
              <c:numCache>
                <c:formatCode>0</c:formatCode>
                <c:ptCount val="6"/>
                <c:pt idx="0">
                  <c:v>241.75</c:v>
                </c:pt>
                <c:pt idx="1">
                  <c:v>904.3</c:v>
                </c:pt>
                <c:pt idx="2">
                  <c:v>20</c:v>
                </c:pt>
                <c:pt idx="3">
                  <c:v>46.33</c:v>
                </c:pt>
                <c:pt idx="4">
                  <c:v>363.5</c:v>
                </c:pt>
                <c:pt idx="5">
                  <c:v>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D5-4706-B9DB-80554B17446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Data_Misc!$T$188</c:f>
              <c:numCache>
                <c:formatCode>0</c:formatCode>
                <c:ptCount val="1"/>
                <c:pt idx="0">
                  <c:v>914.34299999999996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BD5-4706-B9DB-80554B17446D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Data_Misc!$M$188:$R$188</c:f>
              <c:numCache>
                <c:formatCode>0</c:formatCode>
                <c:ptCount val="6"/>
                <c:pt idx="0">
                  <c:v>0</c:v>
                </c:pt>
                <c:pt idx="1">
                  <c:v>107.8</c:v>
                </c:pt>
                <c:pt idx="2">
                  <c:v>5</c:v>
                </c:pt>
                <c:pt idx="3">
                  <c:v>16.330000000000002</c:v>
                </c:pt>
                <c:pt idx="4">
                  <c:v>83</c:v>
                </c:pt>
                <c:pt idx="5">
                  <c:v>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D5-4706-B9DB-80554B174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Data_Misc!$D$208:$I$208</c:f>
              <c:numCache>
                <c:formatCode>0</c:formatCode>
                <c:ptCount val="6"/>
                <c:pt idx="0">
                  <c:v>124.5</c:v>
                </c:pt>
                <c:pt idx="1">
                  <c:v>159.5</c:v>
                </c:pt>
                <c:pt idx="2">
                  <c:v>325</c:v>
                </c:pt>
                <c:pt idx="3">
                  <c:v>353.73</c:v>
                </c:pt>
                <c:pt idx="4">
                  <c:v>380</c:v>
                </c:pt>
                <c:pt idx="5">
                  <c:v>184.6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3D-4A70-802C-46BFC7F41A5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Data_Misc!$T$208</c:f>
              <c:numCache>
                <c:formatCode>0</c:formatCode>
                <c:ptCount val="1"/>
                <c:pt idx="0">
                  <c:v>384.8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73D-4A70-802C-46BFC7F41A5A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Data_Misc!$M$208:$R$208</c:f>
              <c:numCache>
                <c:formatCode>0</c:formatCode>
                <c:ptCount val="6"/>
                <c:pt idx="0">
                  <c:v>10.5</c:v>
                </c:pt>
                <c:pt idx="1">
                  <c:v>28</c:v>
                </c:pt>
                <c:pt idx="2">
                  <c:v>4</c:v>
                </c:pt>
                <c:pt idx="3">
                  <c:v>24</c:v>
                </c:pt>
                <c:pt idx="4">
                  <c:v>186.5</c:v>
                </c:pt>
                <c:pt idx="5">
                  <c:v>184.6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3D-4A70-802C-46BFC7F41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Data_Misc!$D$168:$I$168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4.5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1-4757-B6ED-475464E7984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Data_Misc!$T$168</c:f>
              <c:numCache>
                <c:formatCode>0</c:formatCode>
                <c:ptCount val="1"/>
                <c:pt idx="0">
                  <c:v>13.120000000000001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F61-4757-B6ED-475464E79847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Data_Misc!$M$168:$R$168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1.5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61-4757-B6ED-475464E79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203-449E-A6D9-F755C05EBB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Data_Facilities!$D$18:$I$18</c:f>
              <c:numCache>
                <c:formatCode>0</c:formatCode>
                <c:ptCount val="6"/>
                <c:pt idx="0">
                  <c:v>129</c:v>
                </c:pt>
                <c:pt idx="1">
                  <c:v>114</c:v>
                </c:pt>
                <c:pt idx="2">
                  <c:v>104</c:v>
                </c:pt>
                <c:pt idx="3">
                  <c:v>105</c:v>
                </c:pt>
                <c:pt idx="4">
                  <c:v>97</c:v>
                </c:pt>
                <c:pt idx="5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03-449E-A6D9-F755C05EB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48-4E2B-BF0D-1B33E5F542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Data_Facilities!$D$8:$I$8</c:f>
              <c:numCache>
                <c:formatCode>0</c:formatCode>
                <c:ptCount val="6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48-4E2B-BF0D-1B33E5F54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08E-400A-B606-9AE4951337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Data_Facilities!$D$28:$I$28</c:f>
              <c:numCache>
                <c:formatCode>0</c:formatCode>
                <c:ptCount val="6"/>
                <c:pt idx="0">
                  <c:v>52</c:v>
                </c:pt>
                <c:pt idx="1">
                  <c:v>48</c:v>
                </c:pt>
                <c:pt idx="2">
                  <c:v>48</c:v>
                </c:pt>
                <c:pt idx="3">
                  <c:v>42</c:v>
                </c:pt>
                <c:pt idx="4">
                  <c:v>45</c:v>
                </c:pt>
                <c:pt idx="5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8E-400A-B606-9AE495133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Data_Misc!$D$228:$I$228</c:f>
              <c:numCache>
                <c:formatCode>0</c:formatCode>
                <c:ptCount val="6"/>
                <c:pt idx="0">
                  <c:v>700.8</c:v>
                </c:pt>
                <c:pt idx="1">
                  <c:v>572.83000000000004</c:v>
                </c:pt>
                <c:pt idx="2">
                  <c:v>1292.6500000000001</c:v>
                </c:pt>
                <c:pt idx="3">
                  <c:v>738.53</c:v>
                </c:pt>
                <c:pt idx="4">
                  <c:v>452.92</c:v>
                </c:pt>
                <c:pt idx="5">
                  <c:v>252.75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7-4DB3-A5DB-17E9501B821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Data_Misc!$T$228</c:f>
              <c:numCache>
                <c:formatCode>0</c:formatCode>
                <c:ptCount val="1"/>
                <c:pt idx="0">
                  <c:v>1306.5765000000001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A87-4DB3-A5DB-17E9501B8216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Data_Misc!$M$228:$R$228</c:f>
              <c:numCache>
                <c:formatCode>0</c:formatCode>
                <c:ptCount val="6"/>
                <c:pt idx="0">
                  <c:v>335.3</c:v>
                </c:pt>
                <c:pt idx="1">
                  <c:v>291.25</c:v>
                </c:pt>
                <c:pt idx="2">
                  <c:v>606.29999999999995</c:v>
                </c:pt>
                <c:pt idx="3">
                  <c:v>420.5</c:v>
                </c:pt>
                <c:pt idx="4">
                  <c:v>209.60000000000002</c:v>
                </c:pt>
                <c:pt idx="5">
                  <c:v>252.75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87-4DB3-A5DB-17E9501B8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A5-41A5-9773-615C7E1207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Data_Facilities!$D$88:$I$88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A5-41A5-9773-615C7E120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3C-4554-B10C-0D12A27F31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Data_Facilities!$D$68:$I$68</c:f>
              <c:numCache>
                <c:formatCode>0</c:formatCode>
                <c:ptCount val="6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3C-4554-B10C-0D12A27F3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7B-462B-8253-223000C8FE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Data_Facilities!$D$48:$I$48</c:f>
              <c:numCache>
                <c:formatCode>0</c:formatCode>
                <c:ptCount val="6"/>
                <c:pt idx="0">
                  <c:v>21</c:v>
                </c:pt>
                <c:pt idx="1">
                  <c:v>12</c:v>
                </c:pt>
                <c:pt idx="2">
                  <c:v>21</c:v>
                </c:pt>
                <c:pt idx="3">
                  <c:v>31</c:v>
                </c:pt>
                <c:pt idx="4">
                  <c:v>33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7B-462B-8253-223000C8F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Data_Misc!$D$268:$I$268</c:f>
              <c:numCache>
                <c:formatCode>0</c:formatCode>
                <c:ptCount val="6"/>
                <c:pt idx="0">
                  <c:v>59</c:v>
                </c:pt>
                <c:pt idx="1">
                  <c:v>84</c:v>
                </c:pt>
                <c:pt idx="2">
                  <c:v>81</c:v>
                </c:pt>
                <c:pt idx="3">
                  <c:v>101</c:v>
                </c:pt>
                <c:pt idx="4">
                  <c:v>87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61-4EDA-8E0F-A7C2C90739A8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Data_Misc!$M$268:$R$268</c:f>
              <c:numCache>
                <c:formatCode>0</c:formatCode>
                <c:ptCount val="6"/>
                <c:pt idx="0">
                  <c:v>6</c:v>
                </c:pt>
                <c:pt idx="1">
                  <c:v>18</c:v>
                </c:pt>
                <c:pt idx="2">
                  <c:v>9</c:v>
                </c:pt>
                <c:pt idx="3">
                  <c:v>16</c:v>
                </c:pt>
                <c:pt idx="4">
                  <c:v>14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61-4EDA-8E0F-A7C2C90739A8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Data_Newbs!$T$8</c:f>
              <c:numCache>
                <c:formatCode>0</c:formatCode>
                <c:ptCount val="1"/>
                <c:pt idx="0">
                  <c:v>152.5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61-4EDA-8E0F-A7C2C9073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B1-4F20-B7F1-CAB17039B7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Data_Membership!$D$9:$I$9</c:f>
              <c:numCache>
                <c:formatCode>0</c:formatCode>
                <c:ptCount val="6"/>
                <c:pt idx="0">
                  <c:v>914</c:v>
                </c:pt>
                <c:pt idx="1">
                  <c:v>812</c:v>
                </c:pt>
                <c:pt idx="2">
                  <c:v>858</c:v>
                </c:pt>
                <c:pt idx="3">
                  <c:v>796</c:v>
                </c:pt>
                <c:pt idx="4">
                  <c:v>784</c:v>
                </c:pt>
                <c:pt idx="5">
                  <c:v>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B1-4F20-B7F1-CAB17039B78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Data_Membership!$K$9</c:f>
              <c:numCache>
                <c:formatCode>0</c:formatCode>
                <c:ptCount val="1"/>
                <c:pt idx="0">
                  <c:v>924.14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B1-4F20-B7F1-CAB17039B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Data_Newbs!$D$9:$I$9</c:f>
              <c:numCache>
                <c:formatCode>0</c:formatCode>
                <c:ptCount val="6"/>
                <c:pt idx="0">
                  <c:v>33</c:v>
                </c:pt>
                <c:pt idx="1">
                  <c:v>69</c:v>
                </c:pt>
                <c:pt idx="2">
                  <c:v>73</c:v>
                </c:pt>
                <c:pt idx="3">
                  <c:v>91</c:v>
                </c:pt>
                <c:pt idx="4">
                  <c:v>71</c:v>
                </c:pt>
                <c:pt idx="5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C-4D46-9976-26092670A46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Data_Newbs!$T$9</c:f>
              <c:numCache>
                <c:formatCode>0</c:formatCode>
                <c:ptCount val="1"/>
                <c:pt idx="0">
                  <c:v>94.93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4CC-4D46-9976-26092670A467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Data_Newbs!$M$9:$R$9</c:f>
              <c:numCache>
                <c:formatCode>0</c:formatCode>
                <c:ptCount val="6"/>
                <c:pt idx="0">
                  <c:v>22</c:v>
                </c:pt>
                <c:pt idx="1">
                  <c:v>23</c:v>
                </c:pt>
                <c:pt idx="2">
                  <c:v>48</c:v>
                </c:pt>
                <c:pt idx="3">
                  <c:v>45</c:v>
                </c:pt>
                <c:pt idx="4">
                  <c:v>50</c:v>
                </c:pt>
                <c:pt idx="5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CC-4D46-9976-26092670A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Data_VSC_Boat!$D$9:$I$9</c:f>
              <c:numCache>
                <c:formatCode>0</c:formatCode>
                <c:ptCount val="6"/>
                <c:pt idx="0">
                  <c:v>1497</c:v>
                </c:pt>
                <c:pt idx="1">
                  <c:v>1992</c:v>
                </c:pt>
                <c:pt idx="2">
                  <c:v>1682</c:v>
                </c:pt>
                <c:pt idx="3">
                  <c:v>1562</c:v>
                </c:pt>
                <c:pt idx="4">
                  <c:v>1441</c:v>
                </c:pt>
                <c:pt idx="5">
                  <c:v>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7-4915-B393-892E6D5BB40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Data_VSC_Boat!$T$9</c:f>
              <c:numCache>
                <c:formatCode>0</c:formatCode>
                <c:ptCount val="1"/>
                <c:pt idx="0">
                  <c:v>2012.92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D17-4915-B393-892E6D5BB405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Data_VSC_Boat!$M$9:$R$9</c:f>
              <c:numCache>
                <c:formatCode>0</c:formatCode>
                <c:ptCount val="6"/>
                <c:pt idx="0">
                  <c:v>875</c:v>
                </c:pt>
                <c:pt idx="1">
                  <c:v>973</c:v>
                </c:pt>
                <c:pt idx="2">
                  <c:v>1178</c:v>
                </c:pt>
                <c:pt idx="3">
                  <c:v>940</c:v>
                </c:pt>
                <c:pt idx="4">
                  <c:v>940</c:v>
                </c:pt>
                <c:pt idx="5">
                  <c:v>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17-4915-B393-892E6D5B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Boat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D4-4BC4-87DF-D687EBCFD8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Data_Facilities!$D$38:$I$38</c:f>
              <c:numCache>
                <c:formatCode>0</c:formatCode>
                <c:ptCount val="6"/>
                <c:pt idx="0">
                  <c:v>932</c:v>
                </c:pt>
                <c:pt idx="1">
                  <c:v>812</c:v>
                </c:pt>
                <c:pt idx="2">
                  <c:v>807</c:v>
                </c:pt>
                <c:pt idx="3">
                  <c:v>722</c:v>
                </c:pt>
                <c:pt idx="4">
                  <c:v>696</c:v>
                </c:pt>
                <c:pt idx="5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D4-4BC4-87DF-D687EBCFD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Data_VSC_Paddlecraft!$D$9:$I$9</c:f>
              <c:numCache>
                <c:formatCode>0</c:formatCode>
                <c:ptCount val="6"/>
                <c:pt idx="0">
                  <c:v>792</c:v>
                </c:pt>
                <c:pt idx="1">
                  <c:v>1500</c:v>
                </c:pt>
                <c:pt idx="2">
                  <c:v>929</c:v>
                </c:pt>
                <c:pt idx="3">
                  <c:v>1073</c:v>
                </c:pt>
                <c:pt idx="4">
                  <c:v>667</c:v>
                </c:pt>
                <c:pt idx="5">
                  <c:v>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A8F-8E5A-3EE2317EEED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Data_VSC_Paddlecraft!$T$9</c:f>
              <c:numCache>
                <c:formatCode>0</c:formatCode>
                <c:ptCount val="1"/>
                <c:pt idx="0">
                  <c:v>1516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015-4A8F-8E5A-3EE2317EEEDB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Data_VSC_Paddlecraft!$M$9:$R$9</c:f>
              <c:numCache>
                <c:formatCode>0</c:formatCode>
                <c:ptCount val="6"/>
                <c:pt idx="0">
                  <c:v>458</c:v>
                </c:pt>
                <c:pt idx="1">
                  <c:v>916</c:v>
                </c:pt>
                <c:pt idx="2">
                  <c:v>319</c:v>
                </c:pt>
                <c:pt idx="3">
                  <c:v>685</c:v>
                </c:pt>
                <c:pt idx="4">
                  <c:v>431</c:v>
                </c:pt>
                <c:pt idx="5">
                  <c:v>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15-4A8F-8E5A-3EE2317EE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Data_Visits!$D$9:$I$9</c:f>
              <c:numCache>
                <c:formatCode>0</c:formatCode>
                <c:ptCount val="6"/>
                <c:pt idx="0">
                  <c:v>1000</c:v>
                </c:pt>
                <c:pt idx="1">
                  <c:v>1691</c:v>
                </c:pt>
                <c:pt idx="2">
                  <c:v>2261</c:v>
                </c:pt>
                <c:pt idx="3">
                  <c:v>2637</c:v>
                </c:pt>
                <c:pt idx="4">
                  <c:v>2599</c:v>
                </c:pt>
                <c:pt idx="5">
                  <c:v>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1-4E5B-AC85-67454E8D87E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Data_Visits!$T$9</c:f>
              <c:numCache>
                <c:formatCode>0</c:formatCode>
                <c:ptCount val="1"/>
                <c:pt idx="0">
                  <c:v>2664.37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E21-4E5B-AC85-67454E8D87EB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Data_Visits!$M$9:$R$9</c:f>
              <c:numCache>
                <c:formatCode>0</c:formatCode>
                <c:ptCount val="6"/>
                <c:pt idx="0">
                  <c:v>404</c:v>
                </c:pt>
                <c:pt idx="1">
                  <c:v>870</c:v>
                </c:pt>
                <c:pt idx="2">
                  <c:v>1131</c:v>
                </c:pt>
                <c:pt idx="3">
                  <c:v>1106</c:v>
                </c:pt>
                <c:pt idx="4">
                  <c:v>1594</c:v>
                </c:pt>
                <c:pt idx="5">
                  <c:v>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1-4E5B-AC85-67454E8D8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Data_PE!$D$9:$I$9</c:f>
              <c:numCache>
                <c:formatCode>0</c:formatCode>
                <c:ptCount val="6"/>
                <c:pt idx="0">
                  <c:v>412</c:v>
                </c:pt>
                <c:pt idx="1">
                  <c:v>1043</c:v>
                </c:pt>
                <c:pt idx="2">
                  <c:v>998</c:v>
                </c:pt>
                <c:pt idx="3">
                  <c:v>1612</c:v>
                </c:pt>
                <c:pt idx="4">
                  <c:v>1238</c:v>
                </c:pt>
                <c:pt idx="5">
                  <c:v>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1-47DE-AD33-2A9D419F524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Data_PE!$T$9</c:f>
              <c:numCache>
                <c:formatCode>0</c:formatCode>
                <c:ptCount val="1"/>
                <c:pt idx="0">
                  <c:v>1629.1200000000001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2B1-47DE-AD33-2A9D419F5244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Data_PE!$M$9:$R$9</c:f>
              <c:numCache>
                <c:formatCode>0</c:formatCode>
                <c:ptCount val="6"/>
                <c:pt idx="0">
                  <c:v>224</c:v>
                </c:pt>
                <c:pt idx="1">
                  <c:v>773</c:v>
                </c:pt>
                <c:pt idx="2">
                  <c:v>813</c:v>
                </c:pt>
                <c:pt idx="3">
                  <c:v>1187</c:v>
                </c:pt>
                <c:pt idx="4">
                  <c:v>1119</c:v>
                </c:pt>
                <c:pt idx="5">
                  <c:v>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B1-47DE-AD33-2A9D419F5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Data_Boat!$D$9:$I$9</c:f>
              <c:numCache>
                <c:formatCode>0</c:formatCode>
                <c:ptCount val="6"/>
                <c:pt idx="0">
                  <c:v>1312.1699999999998</c:v>
                </c:pt>
                <c:pt idx="1">
                  <c:v>1112.73</c:v>
                </c:pt>
                <c:pt idx="2">
                  <c:v>1217.33</c:v>
                </c:pt>
                <c:pt idx="3">
                  <c:v>1186.3700000000003</c:v>
                </c:pt>
                <c:pt idx="4">
                  <c:v>1043.07</c:v>
                </c:pt>
                <c:pt idx="5">
                  <c:v>399.17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D7-4F96-A79F-4FAEC221A0E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Data_Boat!$T$9</c:f>
              <c:numCache>
                <c:formatCode>0</c:formatCode>
                <c:ptCount val="1"/>
                <c:pt idx="0">
                  <c:v>1326.2916999999998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DD7-4F96-A79F-4FAEC221A0E0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Data_Boat!$M$9:$R$9</c:f>
              <c:numCache>
                <c:formatCode>0</c:formatCode>
                <c:ptCount val="6"/>
                <c:pt idx="0">
                  <c:v>286.2</c:v>
                </c:pt>
                <c:pt idx="1">
                  <c:v>281.67</c:v>
                </c:pt>
                <c:pt idx="2">
                  <c:v>333.91</c:v>
                </c:pt>
                <c:pt idx="3">
                  <c:v>426.44999999999993</c:v>
                </c:pt>
                <c:pt idx="4">
                  <c:v>386.32000000000005</c:v>
                </c:pt>
                <c:pt idx="5">
                  <c:v>399.17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D7-4F96-A79F-4FAEC221A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6906320768"/>
          <c:y val="0.11255019404625706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Data_Misc!$D$9:$I$9</c:f>
              <c:numCache>
                <c:formatCode>0</c:formatCode>
                <c:ptCount val="6"/>
                <c:pt idx="0">
                  <c:v>75.8</c:v>
                </c:pt>
                <c:pt idx="1">
                  <c:v>29.7</c:v>
                </c:pt>
                <c:pt idx="2">
                  <c:v>46.4</c:v>
                </c:pt>
                <c:pt idx="3">
                  <c:v>20.59</c:v>
                </c:pt>
                <c:pt idx="4">
                  <c:v>65.55</c:v>
                </c:pt>
                <c:pt idx="5">
                  <c:v>26.55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29E-B1F6-5273569F14D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Data_Misc!$T$9</c:f>
              <c:numCache>
                <c:formatCode>0</c:formatCode>
                <c:ptCount val="1"/>
                <c:pt idx="0">
                  <c:v>77.557999999999993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4A1-429E-B1F6-5273569F14D3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Data_Misc!$M$9:$R$9</c:f>
              <c:numCache>
                <c:formatCode>0</c:formatCode>
                <c:ptCount val="6"/>
                <c:pt idx="0">
                  <c:v>57.4</c:v>
                </c:pt>
                <c:pt idx="1">
                  <c:v>17.7</c:v>
                </c:pt>
                <c:pt idx="2">
                  <c:v>42.4</c:v>
                </c:pt>
                <c:pt idx="3">
                  <c:v>20.59</c:v>
                </c:pt>
                <c:pt idx="4">
                  <c:v>41.65</c:v>
                </c:pt>
                <c:pt idx="5">
                  <c:v>26.55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29E-B1F6-5273569F1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Data_Misc!$D$49:$I$49</c:f>
              <c:numCache>
                <c:formatCode>0</c:formatCode>
                <c:ptCount val="6"/>
                <c:pt idx="0">
                  <c:v>6320.91</c:v>
                </c:pt>
                <c:pt idx="1">
                  <c:v>2245.7800000000002</c:v>
                </c:pt>
                <c:pt idx="2">
                  <c:v>3213.4300000000003</c:v>
                </c:pt>
                <c:pt idx="3">
                  <c:v>2533.71</c:v>
                </c:pt>
                <c:pt idx="4">
                  <c:v>2407.21</c:v>
                </c:pt>
                <c:pt idx="5">
                  <c:v>863.71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1-4AB3-BC6A-3DBA0C741B1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Data_Misc!$T$49</c:f>
              <c:numCache>
                <c:formatCode>0</c:formatCode>
                <c:ptCount val="1"/>
                <c:pt idx="0">
                  <c:v>6385.1190999999999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C41-4AB3-BC6A-3DBA0C741B1A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Data_Misc!$M$49:$R$49</c:f>
              <c:numCache>
                <c:formatCode>0</c:formatCode>
                <c:ptCount val="6"/>
                <c:pt idx="0">
                  <c:v>1912.8899999999999</c:v>
                </c:pt>
                <c:pt idx="1">
                  <c:v>1270.2899999999997</c:v>
                </c:pt>
                <c:pt idx="2">
                  <c:v>1902.5300000000002</c:v>
                </c:pt>
                <c:pt idx="3">
                  <c:v>1669.6599999999999</c:v>
                </c:pt>
                <c:pt idx="4">
                  <c:v>1136.1199999999999</c:v>
                </c:pt>
                <c:pt idx="5">
                  <c:v>863.71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41-4AB3-BC6A-3DBA0C741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Data_Misc!$D$29:$I$29</c:f>
              <c:numCache>
                <c:formatCode>0</c:formatCode>
                <c:ptCount val="6"/>
                <c:pt idx="0">
                  <c:v>145</c:v>
                </c:pt>
                <c:pt idx="1">
                  <c:v>173</c:v>
                </c:pt>
                <c:pt idx="2">
                  <c:v>213</c:v>
                </c:pt>
                <c:pt idx="3">
                  <c:v>114</c:v>
                </c:pt>
                <c:pt idx="4">
                  <c:v>110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5-47D6-A85F-90052FCD11B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Data_Misc!$T$29</c:f>
              <c:numCache>
                <c:formatCode>0</c:formatCode>
                <c:ptCount val="1"/>
                <c:pt idx="0">
                  <c:v>216.13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675-47D6-A85F-90052FCD11B2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Data_Misc!$M$29:$R$29</c:f>
              <c:numCache>
                <c:formatCode>0</c:formatCode>
                <c:ptCount val="6"/>
                <c:pt idx="0">
                  <c:v>22</c:v>
                </c:pt>
                <c:pt idx="1">
                  <c:v>32</c:v>
                </c:pt>
                <c:pt idx="2">
                  <c:v>41</c:v>
                </c:pt>
                <c:pt idx="3">
                  <c:v>8</c:v>
                </c:pt>
                <c:pt idx="4">
                  <c:v>11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75-47D6-A85F-90052FCD1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Data_Misc!$D$249:$I$249</c:f>
              <c:numCache>
                <c:formatCode>0</c:formatCode>
                <c:ptCount val="6"/>
                <c:pt idx="0">
                  <c:v>163.55000000000001</c:v>
                </c:pt>
                <c:pt idx="1">
                  <c:v>200.57999999999998</c:v>
                </c:pt>
                <c:pt idx="2">
                  <c:v>93.45</c:v>
                </c:pt>
                <c:pt idx="3">
                  <c:v>53</c:v>
                </c:pt>
                <c:pt idx="4">
                  <c:v>60.5</c:v>
                </c:pt>
                <c:pt idx="5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3-496E-B409-61383967B8D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Data_Misc!$T$249</c:f>
              <c:numCache>
                <c:formatCode>0</c:formatCode>
                <c:ptCount val="1"/>
                <c:pt idx="0">
                  <c:v>203.58579999999998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713-496E-B409-61383967B8DB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Data_Misc!$M$249:$R$249</c:f>
              <c:numCache>
                <c:formatCode>0</c:formatCode>
                <c:ptCount val="6"/>
                <c:pt idx="0">
                  <c:v>27.15</c:v>
                </c:pt>
                <c:pt idx="1">
                  <c:v>39.58</c:v>
                </c:pt>
                <c:pt idx="2">
                  <c:v>51.67</c:v>
                </c:pt>
                <c:pt idx="3">
                  <c:v>19.5</c:v>
                </c:pt>
                <c:pt idx="4">
                  <c:v>19.5</c:v>
                </c:pt>
                <c:pt idx="5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13-496E-B409-61383967B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Data_MT!$D$9:$I$9</c:f>
              <c:numCache>
                <c:formatCode>0</c:formatCode>
                <c:ptCount val="6"/>
                <c:pt idx="0">
                  <c:v>1108.1800000000003</c:v>
                </c:pt>
                <c:pt idx="1">
                  <c:v>1071.97</c:v>
                </c:pt>
                <c:pt idx="2">
                  <c:v>1139.69</c:v>
                </c:pt>
                <c:pt idx="3">
                  <c:v>1147.69</c:v>
                </c:pt>
                <c:pt idx="4">
                  <c:v>1144.7499999999998</c:v>
                </c:pt>
                <c:pt idx="5">
                  <c:v>529.95999999999992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EB-4B92-8A67-21085BCFCD9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Data_MT!$T$9</c:f>
              <c:numCache>
                <c:formatCode>0</c:formatCode>
                <c:ptCount val="1"/>
                <c:pt idx="0">
                  <c:v>1160.1669000000002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5EB-4B92-8A67-21085BCFCD9B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Data_MT!$M$9:$R$9</c:f>
              <c:numCache>
                <c:formatCode>0</c:formatCode>
                <c:ptCount val="6"/>
                <c:pt idx="0">
                  <c:v>574.57999999999993</c:v>
                </c:pt>
                <c:pt idx="1">
                  <c:v>649.94999999999993</c:v>
                </c:pt>
                <c:pt idx="2">
                  <c:v>688.44</c:v>
                </c:pt>
                <c:pt idx="3">
                  <c:v>656.46999999999991</c:v>
                </c:pt>
                <c:pt idx="4">
                  <c:v>732.45</c:v>
                </c:pt>
                <c:pt idx="5">
                  <c:v>529.95999999999992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EB-4B92-8A67-21085BCFC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Data_Misc!$D$69:$I$69</c:f>
              <c:numCache>
                <c:formatCode>0</c:formatCode>
                <c:ptCount val="6"/>
                <c:pt idx="0">
                  <c:v>3110.12</c:v>
                </c:pt>
                <c:pt idx="1">
                  <c:v>4111.17</c:v>
                </c:pt>
                <c:pt idx="2">
                  <c:v>4214.3899999999994</c:v>
                </c:pt>
                <c:pt idx="3">
                  <c:v>3105.9</c:v>
                </c:pt>
                <c:pt idx="4">
                  <c:v>2440.6799999999998</c:v>
                </c:pt>
                <c:pt idx="5">
                  <c:v>1463.0800000000002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1-4FAB-85BE-70A3027AAB2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Data_Misc!$T$69</c:f>
              <c:numCache>
                <c:formatCode>0</c:formatCode>
                <c:ptCount val="1"/>
                <c:pt idx="0">
                  <c:v>4257.5338999999994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2C1-4FAB-85BE-70A3027AAB25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Data_Misc!$M$69:$R$69</c:f>
              <c:numCache>
                <c:formatCode>0</c:formatCode>
                <c:ptCount val="6"/>
                <c:pt idx="0">
                  <c:v>1349.39</c:v>
                </c:pt>
                <c:pt idx="1">
                  <c:v>2171.98</c:v>
                </c:pt>
                <c:pt idx="2">
                  <c:v>2646.03</c:v>
                </c:pt>
                <c:pt idx="3">
                  <c:v>1812.56</c:v>
                </c:pt>
                <c:pt idx="4">
                  <c:v>1548.53</c:v>
                </c:pt>
                <c:pt idx="5">
                  <c:v>1463.0800000000002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1-4FAB-85BE-70A3027AA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Data_Misc!$D$238:$I$238</c:f>
              <c:numCache>
                <c:formatCode>0</c:formatCode>
                <c:ptCount val="6"/>
                <c:pt idx="0">
                  <c:v>4413.45</c:v>
                </c:pt>
                <c:pt idx="1">
                  <c:v>5158.09</c:v>
                </c:pt>
                <c:pt idx="2">
                  <c:v>7171.2000000000007</c:v>
                </c:pt>
                <c:pt idx="3">
                  <c:v>6892.0599999999995</c:v>
                </c:pt>
                <c:pt idx="4">
                  <c:v>7611.16</c:v>
                </c:pt>
                <c:pt idx="5">
                  <c:v>2556.71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3-4502-A74B-0A898DFEAD9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Data_Misc!$T$238</c:f>
              <c:numCache>
                <c:formatCode>0</c:formatCode>
                <c:ptCount val="1"/>
                <c:pt idx="0">
                  <c:v>7688.2716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833-4502-A74B-0A898DFEAD96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Data_Misc!$M$238:$R$238</c:f>
              <c:numCache>
                <c:formatCode>0</c:formatCode>
                <c:ptCount val="6"/>
                <c:pt idx="0">
                  <c:v>1956.48</c:v>
                </c:pt>
                <c:pt idx="1">
                  <c:v>2215.8300000000004</c:v>
                </c:pt>
                <c:pt idx="2">
                  <c:v>3730.2299999999996</c:v>
                </c:pt>
                <c:pt idx="3">
                  <c:v>3721.8700000000003</c:v>
                </c:pt>
                <c:pt idx="4">
                  <c:v>4076.6400000000003</c:v>
                </c:pt>
                <c:pt idx="5">
                  <c:v>2556.71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33-4502-A74B-0A898DFEA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Data_Misc!$D$89:$I$89</c:f>
              <c:numCache>
                <c:formatCode>0</c:formatCode>
                <c:ptCount val="6"/>
                <c:pt idx="0">
                  <c:v>43</c:v>
                </c:pt>
                <c:pt idx="1">
                  <c:v>4</c:v>
                </c:pt>
                <c:pt idx="2">
                  <c:v>268.8</c:v>
                </c:pt>
                <c:pt idx="3">
                  <c:v>78.5</c:v>
                </c:pt>
                <c:pt idx="4">
                  <c:v>53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9-42FE-BA80-99F7743468B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Data_Misc!$T$89</c:f>
              <c:numCache>
                <c:formatCode>0</c:formatCode>
                <c:ptCount val="1"/>
                <c:pt idx="0">
                  <c:v>272.488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CB9-42FE-BA80-99F7743468B7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Data_Misc!$M$89:$R$89</c:f>
              <c:numCache>
                <c:formatCode>0</c:formatCode>
                <c:ptCount val="6"/>
                <c:pt idx="0">
                  <c:v>43</c:v>
                </c:pt>
                <c:pt idx="1">
                  <c:v>0</c:v>
                </c:pt>
                <c:pt idx="2">
                  <c:v>227.5</c:v>
                </c:pt>
                <c:pt idx="3">
                  <c:v>78.5</c:v>
                </c:pt>
                <c:pt idx="4">
                  <c:v>18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B9-42FE-BA80-99F774346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Data_Misc!$D$109:$I$109</c:f>
              <c:numCache>
                <c:formatCode>0</c:formatCode>
                <c:ptCount val="6"/>
                <c:pt idx="0">
                  <c:v>882.3</c:v>
                </c:pt>
                <c:pt idx="1">
                  <c:v>888.08</c:v>
                </c:pt>
                <c:pt idx="2">
                  <c:v>404.95000000000005</c:v>
                </c:pt>
                <c:pt idx="3">
                  <c:v>606.5</c:v>
                </c:pt>
                <c:pt idx="4">
                  <c:v>1295.1500000000001</c:v>
                </c:pt>
                <c:pt idx="5">
                  <c:v>288.45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8-4ACF-AEDA-52328AB420D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Data_Misc!$T$109</c:f>
              <c:numCache>
                <c:formatCode>0</c:formatCode>
                <c:ptCount val="1"/>
                <c:pt idx="0">
                  <c:v>1309.1015000000002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DC8-4ACF-AEDA-52328AB420D4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Data_Misc!$M$109:$R$109</c:f>
              <c:numCache>
                <c:formatCode>0</c:formatCode>
                <c:ptCount val="6"/>
                <c:pt idx="0">
                  <c:v>325.89999999999998</c:v>
                </c:pt>
                <c:pt idx="1">
                  <c:v>400.08</c:v>
                </c:pt>
                <c:pt idx="2">
                  <c:v>291.91999999999996</c:v>
                </c:pt>
                <c:pt idx="3">
                  <c:v>41.5</c:v>
                </c:pt>
                <c:pt idx="4">
                  <c:v>719.15</c:v>
                </c:pt>
                <c:pt idx="5">
                  <c:v>288.45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8-4ACF-AEDA-52328AB42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Data_Misc!$D$129:$I$129</c:f>
              <c:numCache>
                <c:formatCode>0</c:formatCode>
                <c:ptCount val="6"/>
                <c:pt idx="0">
                  <c:v>125.75</c:v>
                </c:pt>
                <c:pt idx="1">
                  <c:v>38</c:v>
                </c:pt>
                <c:pt idx="2">
                  <c:v>61.5</c:v>
                </c:pt>
                <c:pt idx="3">
                  <c:v>609.5</c:v>
                </c:pt>
                <c:pt idx="4">
                  <c:v>409.75</c:v>
                </c:pt>
                <c:pt idx="5">
                  <c:v>36.5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9-4FEA-AE62-2D46860888C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Data_Misc!$T$129</c:f>
              <c:numCache>
                <c:formatCode>0</c:formatCode>
                <c:ptCount val="1"/>
                <c:pt idx="0">
                  <c:v>616.59500000000003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349-4FEA-AE62-2D46860888CD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Data_Misc!$M$129:$R$129</c:f>
              <c:numCache>
                <c:formatCode>0</c:formatCode>
                <c:ptCount val="6"/>
                <c:pt idx="0">
                  <c:v>77.25</c:v>
                </c:pt>
                <c:pt idx="1">
                  <c:v>31</c:v>
                </c:pt>
                <c:pt idx="2">
                  <c:v>29</c:v>
                </c:pt>
                <c:pt idx="3">
                  <c:v>266</c:v>
                </c:pt>
                <c:pt idx="4">
                  <c:v>232.25</c:v>
                </c:pt>
                <c:pt idx="5">
                  <c:v>36.5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49-4FEA-AE62-2D4686088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Data_Misc!$D$149:$I$149</c:f>
              <c:numCache>
                <c:formatCode>0</c:formatCode>
                <c:ptCount val="6"/>
                <c:pt idx="0">
                  <c:v>1469.5</c:v>
                </c:pt>
                <c:pt idx="1">
                  <c:v>173</c:v>
                </c:pt>
                <c:pt idx="2">
                  <c:v>1036</c:v>
                </c:pt>
                <c:pt idx="3">
                  <c:v>1011.5</c:v>
                </c:pt>
                <c:pt idx="4">
                  <c:v>1309.5</c:v>
                </c:pt>
                <c:pt idx="5">
                  <c:v>775.5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41-4562-A35B-56509FAEFA7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Data_Misc!$T$149</c:f>
              <c:numCache>
                <c:formatCode>0</c:formatCode>
                <c:ptCount val="1"/>
                <c:pt idx="0">
                  <c:v>1485.1949999999999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941-4562-A35B-56509FAEFA71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Data_Misc!$M$149:$R$149</c:f>
              <c:numCache>
                <c:formatCode>0</c:formatCode>
                <c:ptCount val="6"/>
                <c:pt idx="0">
                  <c:v>822.5</c:v>
                </c:pt>
                <c:pt idx="1">
                  <c:v>20.5</c:v>
                </c:pt>
                <c:pt idx="2">
                  <c:v>695</c:v>
                </c:pt>
                <c:pt idx="3">
                  <c:v>247</c:v>
                </c:pt>
                <c:pt idx="4">
                  <c:v>882</c:v>
                </c:pt>
                <c:pt idx="5">
                  <c:v>775.5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41-4562-A35B-56509FAEF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Data_Misc!$D$189:$I$189</c:f>
              <c:numCache>
                <c:formatCode>0</c:formatCode>
                <c:ptCount val="6"/>
                <c:pt idx="0">
                  <c:v>13.5</c:v>
                </c:pt>
                <c:pt idx="1">
                  <c:v>0</c:v>
                </c:pt>
                <c:pt idx="2">
                  <c:v>12</c:v>
                </c:pt>
                <c:pt idx="3">
                  <c:v>63.5</c:v>
                </c:pt>
                <c:pt idx="4">
                  <c:v>73.5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E-4058-A63D-22CCEEC5CA3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Data_Misc!$T$189</c:f>
              <c:numCache>
                <c:formatCode>0</c:formatCode>
                <c:ptCount val="1"/>
                <c:pt idx="0">
                  <c:v>75.234999999999999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07E-4058-A63D-22CCEEC5CA3E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Data_Misc!$M$189:$R$189</c:f>
              <c:numCache>
                <c:formatCode>0</c:formatCode>
                <c:ptCount val="6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26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7E-4058-A63D-22CCEEC5C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Data_Misc!$D$209:$I$209</c:f>
              <c:numCache>
                <c:formatCode>0</c:formatCode>
                <c:ptCount val="6"/>
                <c:pt idx="0">
                  <c:v>204.22</c:v>
                </c:pt>
                <c:pt idx="1">
                  <c:v>209.23000000000002</c:v>
                </c:pt>
                <c:pt idx="2">
                  <c:v>793.9</c:v>
                </c:pt>
                <c:pt idx="3">
                  <c:v>505.13</c:v>
                </c:pt>
                <c:pt idx="4">
                  <c:v>578.09</c:v>
                </c:pt>
                <c:pt idx="5">
                  <c:v>238.85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9-422D-AB51-59E62BD689E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Data_Misc!$T$209</c:f>
              <c:numCache>
                <c:formatCode>0</c:formatCode>
                <c:ptCount val="1"/>
                <c:pt idx="0">
                  <c:v>802.83899999999994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909-422D-AB51-59E62BD689E1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Data_Misc!$M$209:$R$209</c:f>
              <c:numCache>
                <c:formatCode>0</c:formatCode>
                <c:ptCount val="6"/>
                <c:pt idx="0">
                  <c:v>129.1</c:v>
                </c:pt>
                <c:pt idx="1">
                  <c:v>85.72</c:v>
                </c:pt>
                <c:pt idx="2">
                  <c:v>201.73000000000002</c:v>
                </c:pt>
                <c:pt idx="3">
                  <c:v>245.23</c:v>
                </c:pt>
                <c:pt idx="4">
                  <c:v>278.42</c:v>
                </c:pt>
                <c:pt idx="5">
                  <c:v>238.85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9-422D-AB51-59E62BD68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Data_Misc!$D$169:$I$169</c:f>
              <c:numCache>
                <c:formatCode>0</c:formatCode>
                <c:ptCount val="6"/>
                <c:pt idx="0">
                  <c:v>0</c:v>
                </c:pt>
                <c:pt idx="1">
                  <c:v>80</c:v>
                </c:pt>
                <c:pt idx="2">
                  <c:v>66</c:v>
                </c:pt>
                <c:pt idx="3">
                  <c:v>53.5</c:v>
                </c:pt>
                <c:pt idx="4">
                  <c:v>10.75</c:v>
                </c:pt>
                <c:pt idx="5">
                  <c:v>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69-4BB5-AF72-E54A8CE45DD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Data_Misc!$T$169</c:f>
              <c:numCache>
                <c:formatCode>0</c:formatCode>
                <c:ptCount val="1"/>
                <c:pt idx="0">
                  <c:v>81.8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969-4BB5-AF72-E54A8CE45DD7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Data_Misc!$M$169:$R$169</c:f>
              <c:numCache>
                <c:formatCode>0</c:formatCode>
                <c:ptCount val="6"/>
                <c:pt idx="0">
                  <c:v>0</c:v>
                </c:pt>
                <c:pt idx="1">
                  <c:v>80</c:v>
                </c:pt>
                <c:pt idx="2">
                  <c:v>44</c:v>
                </c:pt>
                <c:pt idx="3">
                  <c:v>24</c:v>
                </c:pt>
                <c:pt idx="4">
                  <c:v>5.25</c:v>
                </c:pt>
                <c:pt idx="5">
                  <c:v>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69-4BB5-AF72-E54A8CE45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F60-4363-A654-9BFBD9BF0D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Data_Facilities!$D$9:$I$9</c:f>
              <c:numCache>
                <c:formatCode>0</c:formatCode>
                <c:ptCount val="6"/>
                <c:pt idx="0">
                  <c:v>3</c:v>
                </c:pt>
                <c:pt idx="1">
                  <c:v>9</c:v>
                </c:pt>
                <c:pt idx="2">
                  <c:v>2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60-4363-A654-9BFBD9BF0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2C-4609-8280-8D62A3E8BA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Data_Facilities!$D$29:$I$29</c:f>
              <c:numCache>
                <c:formatCode>0</c:formatCode>
                <c:ptCount val="6"/>
                <c:pt idx="0">
                  <c:v>49</c:v>
                </c:pt>
                <c:pt idx="1">
                  <c:v>51</c:v>
                </c:pt>
                <c:pt idx="2">
                  <c:v>49</c:v>
                </c:pt>
                <c:pt idx="3">
                  <c:v>39</c:v>
                </c:pt>
                <c:pt idx="4">
                  <c:v>35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2C-4609-8280-8D62A3E8B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Data_Misc!$D$229:$I$229</c:f>
              <c:numCache>
                <c:formatCode>0</c:formatCode>
                <c:ptCount val="6"/>
                <c:pt idx="0">
                  <c:v>91.67</c:v>
                </c:pt>
                <c:pt idx="1">
                  <c:v>123.02</c:v>
                </c:pt>
                <c:pt idx="2">
                  <c:v>262.92</c:v>
                </c:pt>
                <c:pt idx="3">
                  <c:v>251.82999999999998</c:v>
                </c:pt>
                <c:pt idx="4">
                  <c:v>258.69</c:v>
                </c:pt>
                <c:pt idx="5">
                  <c:v>65.13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0-4F84-9810-99133E48D2C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Data_Misc!$T$229</c:f>
              <c:numCache>
                <c:formatCode>0</c:formatCode>
                <c:ptCount val="1"/>
                <c:pt idx="0">
                  <c:v>266.54920000000004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2F0-4F84-9810-99133E48D2C7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Data_Misc!$M$229:$R$229</c:f>
              <c:numCache>
                <c:formatCode>0</c:formatCode>
                <c:ptCount val="6"/>
                <c:pt idx="0">
                  <c:v>34.85</c:v>
                </c:pt>
                <c:pt idx="1">
                  <c:v>58.099999999999994</c:v>
                </c:pt>
                <c:pt idx="2">
                  <c:v>117.74000000000001</c:v>
                </c:pt>
                <c:pt idx="3">
                  <c:v>147.75</c:v>
                </c:pt>
                <c:pt idx="4">
                  <c:v>169</c:v>
                </c:pt>
                <c:pt idx="5">
                  <c:v>65.13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F0-4F84-9810-99133E48D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902-4A19-A4DE-D42DECC38D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Data_Facilities!$D$98:$I$98</c:f>
              <c:numCache>
                <c:formatCode>0</c:formatCode>
                <c:ptCount val="6"/>
                <c:pt idx="0">
                  <c:v>56</c:v>
                </c:pt>
                <c:pt idx="1">
                  <c:v>44</c:v>
                </c:pt>
                <c:pt idx="2">
                  <c:v>62</c:v>
                </c:pt>
                <c:pt idx="3">
                  <c:v>65</c:v>
                </c:pt>
                <c:pt idx="4">
                  <c:v>71</c:v>
                </c:pt>
                <c:pt idx="5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2-4A19-A4DE-D42DECC38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6B-4CC1-AFAE-94F34D512D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Data_Facilities!$D$89:$I$89</c:f>
              <c:numCache>
                <c:formatCode>0</c:formatCode>
                <c:ptCount val="6"/>
                <c:pt idx="0">
                  <c:v>2</c:v>
                </c:pt>
                <c:pt idx="1">
                  <c:v>3</c:v>
                </c:pt>
                <c:pt idx="2">
                  <c:v>13</c:v>
                </c:pt>
                <c:pt idx="3">
                  <c:v>18</c:v>
                </c:pt>
                <c:pt idx="4">
                  <c:v>22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6B-4CC1-AFAE-94F34D512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F8-4376-9729-E358FBB990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Data_Facilities!$D$69:$I$69</c:f>
              <c:numCache>
                <c:formatCode>0</c:formatCode>
                <c:ptCount val="6"/>
                <c:pt idx="0">
                  <c:v>11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13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8-4376-9729-E358FBB9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CB-42D0-A8A5-EB7596E654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Data_Facilities!$D$49:$I$49</c:f>
              <c:numCache>
                <c:formatCode>0</c:formatCode>
                <c:ptCount val="6"/>
                <c:pt idx="0">
                  <c:v>29</c:v>
                </c:pt>
                <c:pt idx="1">
                  <c:v>33</c:v>
                </c:pt>
                <c:pt idx="2">
                  <c:v>34</c:v>
                </c:pt>
                <c:pt idx="3">
                  <c:v>20</c:v>
                </c:pt>
                <c:pt idx="4">
                  <c:v>13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CB-42D0-A8A5-EB7596E65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Data_Misc!$D$269:$I$269</c:f>
              <c:numCache>
                <c:formatCode>0</c:formatCode>
                <c:ptCount val="6"/>
                <c:pt idx="0">
                  <c:v>93</c:v>
                </c:pt>
                <c:pt idx="1">
                  <c:v>37</c:v>
                </c:pt>
                <c:pt idx="2">
                  <c:v>74</c:v>
                </c:pt>
                <c:pt idx="3">
                  <c:v>78</c:v>
                </c:pt>
                <c:pt idx="4">
                  <c:v>60</c:v>
                </c:pt>
                <c:pt idx="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C-4742-B590-13EE6D50C22C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Data_Misc!$M$269:$R$269</c:f>
              <c:numCache>
                <c:formatCode>0</c:formatCode>
                <c:ptCount val="6"/>
                <c:pt idx="0">
                  <c:v>12</c:v>
                </c:pt>
                <c:pt idx="1">
                  <c:v>7</c:v>
                </c:pt>
                <c:pt idx="2">
                  <c:v>2</c:v>
                </c:pt>
                <c:pt idx="3">
                  <c:v>12</c:v>
                </c:pt>
                <c:pt idx="4">
                  <c:v>14</c:v>
                </c:pt>
                <c:pt idx="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C-4742-B590-13EE6D50C22C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Data_Newbs!$T$9</c:f>
              <c:numCache>
                <c:formatCode>0</c:formatCode>
                <c:ptCount val="1"/>
                <c:pt idx="0">
                  <c:v>94.93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8C-4742-B590-13EE6D50C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D6-4ACA-A3B7-7F6CA8CF9F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Data_Membership!$D$10:$I$10</c:f>
              <c:numCache>
                <c:formatCode>0</c:formatCode>
                <c:ptCount val="6"/>
                <c:pt idx="0">
                  <c:v>793</c:v>
                </c:pt>
                <c:pt idx="1">
                  <c:v>759</c:v>
                </c:pt>
                <c:pt idx="2">
                  <c:v>707</c:v>
                </c:pt>
                <c:pt idx="3">
                  <c:v>690</c:v>
                </c:pt>
                <c:pt idx="4">
                  <c:v>673</c:v>
                </c:pt>
                <c:pt idx="5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D6-4ACA-A3B7-7F6CA8CF9F9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Data_Membership!$K$10</c:f>
              <c:numCache>
                <c:formatCode>0</c:formatCode>
                <c:ptCount val="1"/>
                <c:pt idx="0">
                  <c:v>801.93000000000006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D6-4ACA-A3B7-7F6CA8CF9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Data_Newbs!$D$10:$I$10</c:f>
              <c:numCache>
                <c:formatCode>0</c:formatCode>
                <c:ptCount val="6"/>
                <c:pt idx="0">
                  <c:v>46</c:v>
                </c:pt>
                <c:pt idx="1">
                  <c:v>60</c:v>
                </c:pt>
                <c:pt idx="2">
                  <c:v>61</c:v>
                </c:pt>
                <c:pt idx="3">
                  <c:v>52</c:v>
                </c:pt>
                <c:pt idx="4">
                  <c:v>62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B0-4AB4-9BEF-C00740DE6A1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Data_Newbs!$T$10</c:f>
              <c:numCache>
                <c:formatCode>0</c:formatCode>
                <c:ptCount val="1"/>
                <c:pt idx="0">
                  <c:v>83.820000000000007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4B0-4AB4-9BEF-C00740DE6A1E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Data_Newbs!$M$10:$R$10</c:f>
              <c:numCache>
                <c:formatCode>0</c:formatCode>
                <c:ptCount val="6"/>
                <c:pt idx="0">
                  <c:v>25</c:v>
                </c:pt>
                <c:pt idx="1">
                  <c:v>29</c:v>
                </c:pt>
                <c:pt idx="2">
                  <c:v>32</c:v>
                </c:pt>
                <c:pt idx="3">
                  <c:v>36</c:v>
                </c:pt>
                <c:pt idx="4">
                  <c:v>38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B0-4AB4-9BEF-C00740DE6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Data_VSC_Boat!$D$10:$I$10</c:f>
              <c:numCache>
                <c:formatCode>0</c:formatCode>
                <c:ptCount val="6"/>
                <c:pt idx="0">
                  <c:v>2182</c:v>
                </c:pt>
                <c:pt idx="1">
                  <c:v>2552</c:v>
                </c:pt>
                <c:pt idx="2">
                  <c:v>1914</c:v>
                </c:pt>
                <c:pt idx="3">
                  <c:v>2237</c:v>
                </c:pt>
                <c:pt idx="4">
                  <c:v>2241</c:v>
                </c:pt>
                <c:pt idx="5">
                  <c:v>1286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5-4BBB-8070-34CE6D219D7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Data_VSC_Boat!$T$10</c:f>
              <c:numCache>
                <c:formatCode>0</c:formatCode>
                <c:ptCount val="1"/>
                <c:pt idx="0">
                  <c:v>2578.52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A15-4BBB-8070-34CE6D219D7F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Data_VSC_Boat!$M$10:$R$10</c:f>
              <c:numCache>
                <c:formatCode>0</c:formatCode>
                <c:ptCount val="6"/>
                <c:pt idx="0">
                  <c:v>1216</c:v>
                </c:pt>
                <c:pt idx="1">
                  <c:v>1784</c:v>
                </c:pt>
                <c:pt idx="2">
                  <c:v>1277</c:v>
                </c:pt>
                <c:pt idx="3">
                  <c:v>1412</c:v>
                </c:pt>
                <c:pt idx="4">
                  <c:v>1583</c:v>
                </c:pt>
                <c:pt idx="5">
                  <c:v>1286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15-4BBB-8070-34CE6D219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Data_VSC_Paddlecraft!$D$10:$I$10</c:f>
              <c:numCache>
                <c:formatCode>0</c:formatCode>
                <c:ptCount val="6"/>
                <c:pt idx="0">
                  <c:v>737</c:v>
                </c:pt>
                <c:pt idx="1">
                  <c:v>1089</c:v>
                </c:pt>
                <c:pt idx="2">
                  <c:v>1643</c:v>
                </c:pt>
                <c:pt idx="3">
                  <c:v>1535</c:v>
                </c:pt>
                <c:pt idx="4">
                  <c:v>1948</c:v>
                </c:pt>
                <c:pt idx="5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3-439D-AEC9-91512BE36B4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Data_VSC_Paddlecraft!$T$10</c:f>
              <c:numCache>
                <c:formatCode>0</c:formatCode>
                <c:ptCount val="1"/>
                <c:pt idx="0">
                  <c:v>1968.48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2E3-439D-AEC9-91512BE36B4C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Data_VSC_Paddlecraft!$M$10:$R$10</c:f>
              <c:numCache>
                <c:formatCode>0</c:formatCode>
                <c:ptCount val="6"/>
                <c:pt idx="0">
                  <c:v>489</c:v>
                </c:pt>
                <c:pt idx="1">
                  <c:v>837</c:v>
                </c:pt>
                <c:pt idx="2">
                  <c:v>1227</c:v>
                </c:pt>
                <c:pt idx="3">
                  <c:v>1298</c:v>
                </c:pt>
                <c:pt idx="4">
                  <c:v>1703</c:v>
                </c:pt>
                <c:pt idx="5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E3-439D-AEC9-91512BE36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Data_Visits!$D$10:$I$10</c:f>
              <c:numCache>
                <c:formatCode>0</c:formatCode>
                <c:ptCount val="6"/>
                <c:pt idx="0">
                  <c:v>1852</c:v>
                </c:pt>
                <c:pt idx="1">
                  <c:v>1501</c:v>
                </c:pt>
                <c:pt idx="2">
                  <c:v>1772</c:v>
                </c:pt>
                <c:pt idx="3">
                  <c:v>2120</c:v>
                </c:pt>
                <c:pt idx="4">
                  <c:v>1877</c:v>
                </c:pt>
                <c:pt idx="5">
                  <c:v>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78-4A89-A9ED-CBBA0793E5D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Data_Visits!$T$10</c:f>
              <c:numCache>
                <c:formatCode>0</c:formatCode>
                <c:ptCount val="1"/>
                <c:pt idx="0">
                  <c:v>2142.1999999999998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B78-4A89-A9ED-CBBA0793E5DA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Data_Visits!$M$10:$R$10</c:f>
              <c:numCache>
                <c:formatCode>0</c:formatCode>
                <c:ptCount val="6"/>
                <c:pt idx="0">
                  <c:v>1129</c:v>
                </c:pt>
                <c:pt idx="1">
                  <c:v>858</c:v>
                </c:pt>
                <c:pt idx="2">
                  <c:v>845</c:v>
                </c:pt>
                <c:pt idx="3">
                  <c:v>1054</c:v>
                </c:pt>
                <c:pt idx="4">
                  <c:v>1178</c:v>
                </c:pt>
                <c:pt idx="5">
                  <c:v>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78-4A89-A9ED-CBBA0793E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Data_PE!$D$10:$I$10</c:f>
              <c:numCache>
                <c:formatCode>0</c:formatCode>
                <c:ptCount val="6"/>
                <c:pt idx="0">
                  <c:v>273</c:v>
                </c:pt>
                <c:pt idx="1">
                  <c:v>511</c:v>
                </c:pt>
                <c:pt idx="2">
                  <c:v>732</c:v>
                </c:pt>
                <c:pt idx="3">
                  <c:v>864</c:v>
                </c:pt>
                <c:pt idx="4">
                  <c:v>1094</c:v>
                </c:pt>
                <c:pt idx="5">
                  <c:v>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A-4DE6-96CC-C5138579F6B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Data_PE!$T$10</c:f>
              <c:numCache>
                <c:formatCode>0</c:formatCode>
                <c:ptCount val="1"/>
                <c:pt idx="0">
                  <c:v>1105.94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13A-4DE6-96CC-C5138579F6BC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Data_PE!$M$10:$R$10</c:f>
              <c:numCache>
                <c:formatCode>0</c:formatCode>
                <c:ptCount val="6"/>
                <c:pt idx="0">
                  <c:v>91</c:v>
                </c:pt>
                <c:pt idx="1">
                  <c:v>236</c:v>
                </c:pt>
                <c:pt idx="2">
                  <c:v>609</c:v>
                </c:pt>
                <c:pt idx="3">
                  <c:v>479</c:v>
                </c:pt>
                <c:pt idx="4">
                  <c:v>942</c:v>
                </c:pt>
                <c:pt idx="5">
                  <c:v>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A-4DE6-96CC-C5138579F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D1-46BC-9264-3B958A26A5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Data_Facilities!$D$78:$I$78</c:f>
              <c:numCache>
                <c:formatCode>0</c:formatCode>
                <c:ptCount val="6"/>
                <c:pt idx="0">
                  <c:v>88</c:v>
                </c:pt>
                <c:pt idx="1">
                  <c:v>77</c:v>
                </c:pt>
                <c:pt idx="2">
                  <c:v>65</c:v>
                </c:pt>
                <c:pt idx="3">
                  <c:v>59</c:v>
                </c:pt>
                <c:pt idx="4">
                  <c:v>57</c:v>
                </c:pt>
                <c:pt idx="5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D1-46BC-9264-3B958A26A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Data_Boat!$D$10:$I$10</c:f>
              <c:numCache>
                <c:formatCode>0</c:formatCode>
                <c:ptCount val="6"/>
                <c:pt idx="0">
                  <c:v>1121.0999999999999</c:v>
                </c:pt>
                <c:pt idx="1">
                  <c:v>866.24999999999989</c:v>
                </c:pt>
                <c:pt idx="2">
                  <c:v>1004.3599999999999</c:v>
                </c:pt>
                <c:pt idx="3">
                  <c:v>1134.5900000000001</c:v>
                </c:pt>
                <c:pt idx="4">
                  <c:v>1058.1899999999996</c:v>
                </c:pt>
                <c:pt idx="5">
                  <c:v>156.83999999999997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4-4779-9C21-DCCF0098B7D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Data_Boat!$T$10</c:f>
              <c:numCache>
                <c:formatCode>0</c:formatCode>
                <c:ptCount val="1"/>
                <c:pt idx="0">
                  <c:v>1146.9359000000002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9D4-4779-9C21-DCCF0098B7D8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Data_Boat!$M$10:$R$10</c:f>
              <c:numCache>
                <c:formatCode>0</c:formatCode>
                <c:ptCount val="6"/>
                <c:pt idx="0">
                  <c:v>301.94</c:v>
                </c:pt>
                <c:pt idx="1">
                  <c:v>193.9</c:v>
                </c:pt>
                <c:pt idx="2">
                  <c:v>359.71000000000004</c:v>
                </c:pt>
                <c:pt idx="3">
                  <c:v>407.66000000000008</c:v>
                </c:pt>
                <c:pt idx="4">
                  <c:v>351.39999999999992</c:v>
                </c:pt>
                <c:pt idx="5">
                  <c:v>156.83999999999997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D4-4779-9C21-DCCF0098B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6906320768"/>
          <c:y val="0.11255019404625706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Data_Misc!$D$10:$I$10</c:f>
              <c:numCache>
                <c:formatCode>0</c:formatCode>
                <c:ptCount val="6"/>
                <c:pt idx="0">
                  <c:v>646.12</c:v>
                </c:pt>
                <c:pt idx="1">
                  <c:v>474.57999999999993</c:v>
                </c:pt>
                <c:pt idx="2">
                  <c:v>454.83</c:v>
                </c:pt>
                <c:pt idx="3">
                  <c:v>372.71999999999997</c:v>
                </c:pt>
                <c:pt idx="4">
                  <c:v>266.13</c:v>
                </c:pt>
                <c:pt idx="5">
                  <c:v>112.20000000000002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E-46F6-9C33-522D5ED78EA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Data_Misc!$T$10</c:f>
              <c:numCache>
                <c:formatCode>0</c:formatCode>
                <c:ptCount val="1"/>
                <c:pt idx="0">
                  <c:v>653.58119999999997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54E-46F6-9C33-522D5ED78EA2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Data_Misc!$M$10:$R$10</c:f>
              <c:numCache>
                <c:formatCode>0</c:formatCode>
                <c:ptCount val="6"/>
                <c:pt idx="0">
                  <c:v>489.35</c:v>
                </c:pt>
                <c:pt idx="1">
                  <c:v>266.27999999999997</c:v>
                </c:pt>
                <c:pt idx="2">
                  <c:v>297.89999999999998</c:v>
                </c:pt>
                <c:pt idx="3">
                  <c:v>214.74</c:v>
                </c:pt>
                <c:pt idx="4">
                  <c:v>155.58000000000001</c:v>
                </c:pt>
                <c:pt idx="5">
                  <c:v>112.20000000000002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E-46F6-9C33-522D5ED78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Data_Misc!$D$50:$I$50</c:f>
              <c:numCache>
                <c:formatCode>0</c:formatCode>
                <c:ptCount val="6"/>
                <c:pt idx="0">
                  <c:v>1543.2599999999998</c:v>
                </c:pt>
                <c:pt idx="1">
                  <c:v>1592.18</c:v>
                </c:pt>
                <c:pt idx="2">
                  <c:v>1261.01</c:v>
                </c:pt>
                <c:pt idx="3">
                  <c:v>1418.63</c:v>
                </c:pt>
                <c:pt idx="4">
                  <c:v>1178.24</c:v>
                </c:pt>
                <c:pt idx="5">
                  <c:v>587.75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84-4047-9A5B-BE4C6AC088B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Data_Misc!$T$50</c:f>
              <c:numCache>
                <c:formatCode>0</c:formatCode>
                <c:ptCount val="1"/>
                <c:pt idx="0">
                  <c:v>1609.1018000000001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484-4047-9A5B-BE4C6AC088BE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Data_Misc!$M$50:$R$50</c:f>
              <c:numCache>
                <c:formatCode>0</c:formatCode>
                <c:ptCount val="6"/>
                <c:pt idx="0">
                  <c:v>854.34</c:v>
                </c:pt>
                <c:pt idx="1">
                  <c:v>1004.59</c:v>
                </c:pt>
                <c:pt idx="2">
                  <c:v>711.38</c:v>
                </c:pt>
                <c:pt idx="3">
                  <c:v>805.65000000000009</c:v>
                </c:pt>
                <c:pt idx="4">
                  <c:v>575.04</c:v>
                </c:pt>
                <c:pt idx="5">
                  <c:v>587.75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84-4047-9A5B-BE4C6AC08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Data_Misc!$D$30:$I$30</c:f>
              <c:numCache>
                <c:formatCode>0</c:formatCode>
                <c:ptCount val="6"/>
                <c:pt idx="0">
                  <c:v>423</c:v>
                </c:pt>
                <c:pt idx="1">
                  <c:v>451</c:v>
                </c:pt>
                <c:pt idx="2">
                  <c:v>224</c:v>
                </c:pt>
                <c:pt idx="3">
                  <c:v>260</c:v>
                </c:pt>
                <c:pt idx="4">
                  <c:v>55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7F-4D62-8A12-D7B1823A99A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Data_Misc!$T$30</c:f>
              <c:numCache>
                <c:formatCode>0</c:formatCode>
                <c:ptCount val="1"/>
                <c:pt idx="0">
                  <c:v>456.51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97F-4D62-8A12-D7B1823A99A7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Data_Misc!$M$30:$R$30</c:f>
              <c:numCache>
                <c:formatCode>0</c:formatCode>
                <c:ptCount val="6"/>
                <c:pt idx="0">
                  <c:v>263</c:v>
                </c:pt>
                <c:pt idx="1">
                  <c:v>260</c:v>
                </c:pt>
                <c:pt idx="2">
                  <c:v>69</c:v>
                </c:pt>
                <c:pt idx="3">
                  <c:v>190</c:v>
                </c:pt>
                <c:pt idx="4">
                  <c:v>49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7F-4D62-8A12-D7B1823A9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Data_Misc!$D$250:$I$250</c:f>
              <c:numCache>
                <c:formatCode>0</c:formatCode>
                <c:ptCount val="6"/>
                <c:pt idx="0">
                  <c:v>3510.4599999999991</c:v>
                </c:pt>
                <c:pt idx="1">
                  <c:v>4806.5199999999995</c:v>
                </c:pt>
                <c:pt idx="2">
                  <c:v>2706.01</c:v>
                </c:pt>
                <c:pt idx="3">
                  <c:v>1708.9400000000003</c:v>
                </c:pt>
                <c:pt idx="4">
                  <c:v>2145.8200000000015</c:v>
                </c:pt>
                <c:pt idx="5">
                  <c:v>843.41999999999985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C-400C-BD6B-270E38CE8EF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Data_Misc!$T$250</c:f>
              <c:numCache>
                <c:formatCode>0</c:formatCode>
                <c:ptCount val="1"/>
                <c:pt idx="0">
                  <c:v>4855.5851999999995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AEC-400C-BD6B-270E38CE8EFA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Data_Misc!$M$250:$R$250</c:f>
              <c:numCache>
                <c:formatCode>0</c:formatCode>
                <c:ptCount val="6"/>
                <c:pt idx="0">
                  <c:v>1062.22</c:v>
                </c:pt>
                <c:pt idx="1">
                  <c:v>2648.54</c:v>
                </c:pt>
                <c:pt idx="2">
                  <c:v>1373.15</c:v>
                </c:pt>
                <c:pt idx="3">
                  <c:v>906.84999999999991</c:v>
                </c:pt>
                <c:pt idx="4">
                  <c:v>1131.8900000000003</c:v>
                </c:pt>
                <c:pt idx="5">
                  <c:v>843.41999999999985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EC-400C-BD6B-270E38CE8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Data_MT!$D$10:$I$10</c:f>
              <c:numCache>
                <c:formatCode>0</c:formatCode>
                <c:ptCount val="6"/>
                <c:pt idx="0">
                  <c:v>949.2299999999999</c:v>
                </c:pt>
                <c:pt idx="1">
                  <c:v>763.29000000000008</c:v>
                </c:pt>
                <c:pt idx="2">
                  <c:v>707.42000000000007</c:v>
                </c:pt>
                <c:pt idx="3">
                  <c:v>1186.0900000000001</c:v>
                </c:pt>
                <c:pt idx="4">
                  <c:v>990.21</c:v>
                </c:pt>
                <c:pt idx="5">
                  <c:v>472.35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B-425E-BA5D-E079CA595C3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Data_MT!$T$10</c:f>
              <c:numCache>
                <c:formatCode>0</c:formatCode>
                <c:ptCount val="1"/>
                <c:pt idx="0">
                  <c:v>1198.9509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EBB-425E-BA5D-E079CA595C3B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Data_MT!$M$10:$R$10</c:f>
              <c:numCache>
                <c:formatCode>0</c:formatCode>
                <c:ptCount val="6"/>
                <c:pt idx="0">
                  <c:v>665.28</c:v>
                </c:pt>
                <c:pt idx="1">
                  <c:v>554.09</c:v>
                </c:pt>
                <c:pt idx="2">
                  <c:v>555.02</c:v>
                </c:pt>
                <c:pt idx="3">
                  <c:v>616.34000000000015</c:v>
                </c:pt>
                <c:pt idx="4">
                  <c:v>627.52</c:v>
                </c:pt>
                <c:pt idx="5">
                  <c:v>472.35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B-425E-BA5D-E079CA595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Data_Misc!$D$70:$I$70</c:f>
              <c:numCache>
                <c:formatCode>0</c:formatCode>
                <c:ptCount val="6"/>
                <c:pt idx="0">
                  <c:v>3061.7200000000003</c:v>
                </c:pt>
                <c:pt idx="1">
                  <c:v>2809.96</c:v>
                </c:pt>
                <c:pt idx="2">
                  <c:v>2694.67</c:v>
                </c:pt>
                <c:pt idx="3">
                  <c:v>2789.1400000000003</c:v>
                </c:pt>
                <c:pt idx="4">
                  <c:v>3064.9499999999994</c:v>
                </c:pt>
                <c:pt idx="5">
                  <c:v>1140.8999999999999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6-41AD-A58C-31C218CBDC4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Data_Misc!$T$70</c:f>
              <c:numCache>
                <c:formatCode>0</c:formatCode>
                <c:ptCount val="1"/>
                <c:pt idx="0">
                  <c:v>3096.5994999999994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376-41AD-A58C-31C218CBDC4A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Data_Misc!$M$70:$R$70</c:f>
              <c:numCache>
                <c:formatCode>0</c:formatCode>
                <c:ptCount val="6"/>
                <c:pt idx="0">
                  <c:v>1544.8000000000002</c:v>
                </c:pt>
                <c:pt idx="1">
                  <c:v>1166.9000000000001</c:v>
                </c:pt>
                <c:pt idx="2">
                  <c:v>1397.45</c:v>
                </c:pt>
                <c:pt idx="3">
                  <c:v>1848.5700000000002</c:v>
                </c:pt>
                <c:pt idx="4">
                  <c:v>1749.5000000000002</c:v>
                </c:pt>
                <c:pt idx="5">
                  <c:v>1140.8999999999999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76-41AD-A58C-31C218CBD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Data_Misc!$D$90:$I$90</c:f>
              <c:numCache>
                <c:formatCode>0</c:formatCode>
                <c:ptCount val="6"/>
                <c:pt idx="0">
                  <c:v>2</c:v>
                </c:pt>
                <c:pt idx="1">
                  <c:v>340</c:v>
                </c:pt>
                <c:pt idx="2">
                  <c:v>352.15999999999997</c:v>
                </c:pt>
                <c:pt idx="3">
                  <c:v>420.08</c:v>
                </c:pt>
                <c:pt idx="4">
                  <c:v>266.25</c:v>
                </c:pt>
                <c:pt idx="5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6-4551-AD11-169003874AC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Data_Misc!$T$90</c:f>
              <c:numCache>
                <c:formatCode>0</c:formatCode>
                <c:ptCount val="1"/>
                <c:pt idx="0">
                  <c:v>425.2808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A76-4551-AD11-169003874ACC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Data_Misc!$M$90:$R$90</c:f>
              <c:numCache>
                <c:formatCode>0</c:formatCode>
                <c:ptCount val="6"/>
                <c:pt idx="0">
                  <c:v>2</c:v>
                </c:pt>
                <c:pt idx="1">
                  <c:v>256.75</c:v>
                </c:pt>
                <c:pt idx="2">
                  <c:v>151.16</c:v>
                </c:pt>
                <c:pt idx="3">
                  <c:v>221.83</c:v>
                </c:pt>
                <c:pt idx="4">
                  <c:v>94.25</c:v>
                </c:pt>
                <c:pt idx="5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76-4551-AD11-169003874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Data_Misc!$D$110:$I$110</c:f>
              <c:numCache>
                <c:formatCode>0</c:formatCode>
                <c:ptCount val="6"/>
                <c:pt idx="0">
                  <c:v>5022.08</c:v>
                </c:pt>
                <c:pt idx="1">
                  <c:v>7210.5599999999995</c:v>
                </c:pt>
                <c:pt idx="2">
                  <c:v>3785.8600000000015</c:v>
                </c:pt>
                <c:pt idx="3">
                  <c:v>1828.4400000000003</c:v>
                </c:pt>
                <c:pt idx="4">
                  <c:v>3259.7000000000016</c:v>
                </c:pt>
                <c:pt idx="5">
                  <c:v>1248.9699999999998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3-4B53-AFC2-0D2C8D0E7A1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Data_Misc!$T$110</c:f>
              <c:numCache>
                <c:formatCode>0</c:formatCode>
                <c:ptCount val="1"/>
                <c:pt idx="0">
                  <c:v>7283.6655999999994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CF3-4B53-AFC2-0D2C8D0E7A1D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Data_Misc!$M$110:$R$110</c:f>
              <c:numCache>
                <c:formatCode>0</c:formatCode>
                <c:ptCount val="6"/>
                <c:pt idx="0">
                  <c:v>1668.5</c:v>
                </c:pt>
                <c:pt idx="1">
                  <c:v>3533.8799999999992</c:v>
                </c:pt>
                <c:pt idx="2">
                  <c:v>1872.3000000000002</c:v>
                </c:pt>
                <c:pt idx="3">
                  <c:v>993.34999999999991</c:v>
                </c:pt>
                <c:pt idx="4">
                  <c:v>1675.3200000000002</c:v>
                </c:pt>
                <c:pt idx="5">
                  <c:v>1248.9699999999998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F3-4B53-AFC2-0D2C8D0E7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Data_Misc!$D$130:$I$130</c:f>
              <c:numCache>
                <c:formatCode>0</c:formatCode>
                <c:ptCount val="6"/>
                <c:pt idx="0">
                  <c:v>358.25</c:v>
                </c:pt>
                <c:pt idx="1">
                  <c:v>498.5</c:v>
                </c:pt>
                <c:pt idx="2">
                  <c:v>361.63</c:v>
                </c:pt>
                <c:pt idx="3">
                  <c:v>254.8</c:v>
                </c:pt>
                <c:pt idx="4">
                  <c:v>770.5</c:v>
                </c:pt>
                <c:pt idx="5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F-477E-8F41-6BDEDBBF27C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Data_Misc!$T$130</c:f>
              <c:numCache>
                <c:formatCode>0</c:formatCode>
                <c:ptCount val="1"/>
                <c:pt idx="0">
                  <c:v>779.20500000000004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09F-477E-8F41-6BDEDBBF27CA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Data_Misc!$M$130:$R$130</c:f>
              <c:numCache>
                <c:formatCode>0</c:formatCode>
                <c:ptCount val="6"/>
                <c:pt idx="0">
                  <c:v>91</c:v>
                </c:pt>
                <c:pt idx="1">
                  <c:v>212</c:v>
                </c:pt>
                <c:pt idx="2">
                  <c:v>306.63</c:v>
                </c:pt>
                <c:pt idx="3">
                  <c:v>106</c:v>
                </c:pt>
                <c:pt idx="4">
                  <c:v>264</c:v>
                </c:pt>
                <c:pt idx="5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F-477E-8F41-6BDEDBBF2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B5-4CDD-875F-F4CAE897C2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Data_Facilities!$D$58:$I$58</c:f>
              <c:numCache>
                <c:formatCode>0</c:formatCode>
                <c:ptCount val="6"/>
                <c:pt idx="0">
                  <c:v>769</c:v>
                </c:pt>
                <c:pt idx="1">
                  <c:v>606</c:v>
                </c:pt>
                <c:pt idx="2">
                  <c:v>610</c:v>
                </c:pt>
                <c:pt idx="3">
                  <c:v>523</c:v>
                </c:pt>
                <c:pt idx="4">
                  <c:v>456</c:v>
                </c:pt>
                <c:pt idx="5">
                  <c:v>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B5-4CDD-875F-F4CAE897C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Data_Misc!$D$150:$I$150</c:f>
              <c:numCache>
                <c:formatCode>0</c:formatCode>
                <c:ptCount val="6"/>
                <c:pt idx="0">
                  <c:v>2491.65</c:v>
                </c:pt>
                <c:pt idx="1">
                  <c:v>4545.1999999999989</c:v>
                </c:pt>
                <c:pt idx="2">
                  <c:v>4392.05</c:v>
                </c:pt>
                <c:pt idx="3">
                  <c:v>2561.2599999999998</c:v>
                </c:pt>
                <c:pt idx="4">
                  <c:v>2303.29</c:v>
                </c:pt>
                <c:pt idx="5">
                  <c:v>732.66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2F-496B-B9C6-3A7E4C19C64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Data_Misc!$T$150</c:f>
              <c:numCache>
                <c:formatCode>0</c:formatCode>
                <c:ptCount val="1"/>
                <c:pt idx="0">
                  <c:v>4591.6519999999991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B2F-496B-B9C6-3A7E4C19C648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Data_Misc!$M$150:$R$150</c:f>
              <c:numCache>
                <c:formatCode>0</c:formatCode>
                <c:ptCount val="6"/>
                <c:pt idx="0">
                  <c:v>755.95</c:v>
                </c:pt>
                <c:pt idx="1">
                  <c:v>1774.7500000000002</c:v>
                </c:pt>
                <c:pt idx="2">
                  <c:v>3119.8199999999997</c:v>
                </c:pt>
                <c:pt idx="3">
                  <c:v>1468.7</c:v>
                </c:pt>
                <c:pt idx="4">
                  <c:v>1523.8</c:v>
                </c:pt>
                <c:pt idx="5">
                  <c:v>732.66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2F-496B-B9C6-3A7E4C19C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Data_Misc!$D$190:$I$190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33-4EE7-B5EC-5F61EE06B12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Data_Misc!$T$190</c:f>
              <c:numCache>
                <c:formatCode>0</c:formatCode>
                <c:ptCount val="1"/>
                <c:pt idx="0">
                  <c:v>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033-4EE7-B5EC-5F61EE06B128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Data_Misc!$M$190:$R$190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33-4EE7-B5EC-5F61EE06B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Data_Misc!$D$210:$I$210</c:f>
              <c:numCache>
                <c:formatCode>0</c:formatCode>
                <c:ptCount val="6"/>
                <c:pt idx="0">
                  <c:v>1049.67</c:v>
                </c:pt>
                <c:pt idx="1">
                  <c:v>829.77</c:v>
                </c:pt>
                <c:pt idx="2">
                  <c:v>723.75</c:v>
                </c:pt>
                <c:pt idx="3">
                  <c:v>345.75</c:v>
                </c:pt>
                <c:pt idx="4">
                  <c:v>372</c:v>
                </c:pt>
                <c:pt idx="5">
                  <c:v>59.75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AA-4862-B9BC-7E52CB18142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Data_Misc!$T$210</c:f>
              <c:numCache>
                <c:formatCode>0</c:formatCode>
                <c:ptCount val="1"/>
                <c:pt idx="0">
                  <c:v>1061.1667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FAA-4862-B9BC-7E52CB181422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Data_Misc!$M$210:$R$210</c:f>
              <c:numCache>
                <c:formatCode>0</c:formatCode>
                <c:ptCount val="6"/>
                <c:pt idx="0">
                  <c:v>382.17</c:v>
                </c:pt>
                <c:pt idx="1">
                  <c:v>428.27000000000004</c:v>
                </c:pt>
                <c:pt idx="2">
                  <c:v>368</c:v>
                </c:pt>
                <c:pt idx="3">
                  <c:v>62.75</c:v>
                </c:pt>
                <c:pt idx="4">
                  <c:v>65.25</c:v>
                </c:pt>
                <c:pt idx="5">
                  <c:v>59.75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AA-4862-B9BC-7E52CB181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Data_Misc!$D$170:$I$170</c:f>
              <c:numCache>
                <c:formatCode>0</c:formatCode>
                <c:ptCount val="6"/>
                <c:pt idx="0">
                  <c:v>192</c:v>
                </c:pt>
                <c:pt idx="1">
                  <c:v>124</c:v>
                </c:pt>
                <c:pt idx="2">
                  <c:v>42</c:v>
                </c:pt>
                <c:pt idx="3">
                  <c:v>8</c:v>
                </c:pt>
                <c:pt idx="4">
                  <c:v>796</c:v>
                </c:pt>
                <c:pt idx="5">
                  <c:v>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D-45AC-A5C2-45D2D1EDAE9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Data_Misc!$T$170</c:f>
              <c:numCache>
                <c:formatCode>0</c:formatCode>
                <c:ptCount val="1"/>
                <c:pt idx="0">
                  <c:v>804.96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79D-45AC-A5C2-45D2D1EDAE9A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Data_Misc!$M$170:$R$170</c:f>
              <c:numCache>
                <c:formatCode>0</c:formatCode>
                <c:ptCount val="6"/>
                <c:pt idx="0">
                  <c:v>85</c:v>
                </c:pt>
                <c:pt idx="1">
                  <c:v>106.5</c:v>
                </c:pt>
                <c:pt idx="2">
                  <c:v>22</c:v>
                </c:pt>
                <c:pt idx="3">
                  <c:v>0</c:v>
                </c:pt>
                <c:pt idx="4">
                  <c:v>147.5</c:v>
                </c:pt>
                <c:pt idx="5">
                  <c:v>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9D-45AC-A5C2-45D2D1EDA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412-480E-955F-F6BCCA7BB9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Data_Facilities!$D$10:$I$10</c:f>
              <c:numCache>
                <c:formatCode>0</c:formatCode>
                <c:ptCount val="6"/>
                <c:pt idx="0">
                  <c:v>10</c:v>
                </c:pt>
                <c:pt idx="1">
                  <c:v>11</c:v>
                </c:pt>
                <c:pt idx="2">
                  <c:v>9</c:v>
                </c:pt>
                <c:pt idx="3">
                  <c:v>9</c:v>
                </c:pt>
                <c:pt idx="4">
                  <c:v>7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12-480E-955F-F6BCCA7B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0C4-4931-B2CD-73630D3C7B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Data_Facilities!$D$30:$I$30</c:f>
              <c:numCache>
                <c:formatCode>0</c:formatCode>
                <c:ptCount val="6"/>
                <c:pt idx="0">
                  <c:v>39</c:v>
                </c:pt>
                <c:pt idx="1">
                  <c:v>38</c:v>
                </c:pt>
                <c:pt idx="2">
                  <c:v>39</c:v>
                </c:pt>
                <c:pt idx="3">
                  <c:v>38</c:v>
                </c:pt>
                <c:pt idx="4">
                  <c:v>38</c:v>
                </c:pt>
                <c:pt idx="5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C4-4931-B2CD-73630D3C7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Data_Misc!$D$230:$I$230</c:f>
              <c:numCache>
                <c:formatCode>0</c:formatCode>
                <c:ptCount val="6"/>
                <c:pt idx="0">
                  <c:v>147.82999999999998</c:v>
                </c:pt>
                <c:pt idx="1">
                  <c:v>62.5</c:v>
                </c:pt>
                <c:pt idx="2">
                  <c:v>53.25</c:v>
                </c:pt>
                <c:pt idx="3">
                  <c:v>195.32999999999998</c:v>
                </c:pt>
                <c:pt idx="4">
                  <c:v>330.24</c:v>
                </c:pt>
                <c:pt idx="5">
                  <c:v>148.5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F-4AC3-852E-E5B15FB4605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Data_Misc!$T$230</c:f>
              <c:numCache>
                <c:formatCode>0</c:formatCode>
                <c:ptCount val="1"/>
                <c:pt idx="0">
                  <c:v>334.54239999999999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42F-4AC3-852E-E5B15FB46055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Data_Misc!$M$230:$R$230</c:f>
              <c:numCache>
                <c:formatCode>0</c:formatCode>
                <c:ptCount val="6"/>
                <c:pt idx="0">
                  <c:v>85.25</c:v>
                </c:pt>
                <c:pt idx="1">
                  <c:v>18.25</c:v>
                </c:pt>
                <c:pt idx="2">
                  <c:v>24.92</c:v>
                </c:pt>
                <c:pt idx="3">
                  <c:v>79.5</c:v>
                </c:pt>
                <c:pt idx="4">
                  <c:v>168.07999999999998</c:v>
                </c:pt>
                <c:pt idx="5">
                  <c:v>148.5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2F-4AC3-852E-E5B15FB46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E5-4D46-AA5A-1FECA562DD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Data_Facilities!$D$90:$I$90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E5-4D46-AA5A-1FECA562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A6-44E0-A0DE-540306FCE5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Data_Facilities!$D$70:$I$70</c:f>
              <c:numCache>
                <c:formatCode>0</c:formatCode>
                <c:ptCount val="6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A6-44E0-A0DE-540306FCE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19-40B9-A36E-BCC540DE7E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Data_Facilities!$D$50:$I$50</c:f>
              <c:numCache>
                <c:formatCode>0</c:formatCode>
                <c:ptCount val="6"/>
                <c:pt idx="0">
                  <c:v>35</c:v>
                </c:pt>
                <c:pt idx="1">
                  <c:v>31</c:v>
                </c:pt>
                <c:pt idx="2">
                  <c:v>40</c:v>
                </c:pt>
                <c:pt idx="3">
                  <c:v>30</c:v>
                </c:pt>
                <c:pt idx="4">
                  <c:v>26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19-40B9-A36E-BCC540DE7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Data_Misc!$D$278:$I$278</c:f>
              <c:numCache>
                <c:formatCode>0</c:formatCode>
                <c:ptCount val="6"/>
                <c:pt idx="0">
                  <c:v>1669</c:v>
                </c:pt>
                <c:pt idx="1">
                  <c:v>1787</c:v>
                </c:pt>
                <c:pt idx="2">
                  <c:v>1510</c:v>
                </c:pt>
                <c:pt idx="3">
                  <c:v>1644</c:v>
                </c:pt>
                <c:pt idx="4">
                  <c:v>1694</c:v>
                </c:pt>
                <c:pt idx="5">
                  <c:v>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A7-4362-B459-E598546AC521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Data_Misc!$M$278:$R$278</c:f>
              <c:numCache>
                <c:formatCode>0</c:formatCode>
                <c:ptCount val="6"/>
                <c:pt idx="0">
                  <c:v>260</c:v>
                </c:pt>
                <c:pt idx="1">
                  <c:v>311</c:v>
                </c:pt>
                <c:pt idx="2">
                  <c:v>259</c:v>
                </c:pt>
                <c:pt idx="3">
                  <c:v>277</c:v>
                </c:pt>
                <c:pt idx="4">
                  <c:v>343</c:v>
                </c:pt>
                <c:pt idx="5">
                  <c:v>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A7-4362-B459-E598546AC521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Data_Newbs!$T$18</c:f>
              <c:numCache>
                <c:formatCode>0</c:formatCode>
                <c:ptCount val="1"/>
                <c:pt idx="0">
                  <c:v>1960.4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A7-4362-B459-E598546AC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Data_Misc!$D$270:$I$270</c:f>
              <c:numCache>
                <c:formatCode>0</c:formatCode>
                <c:ptCount val="6"/>
                <c:pt idx="0">
                  <c:v>37</c:v>
                </c:pt>
                <c:pt idx="1">
                  <c:v>82</c:v>
                </c:pt>
                <c:pt idx="2">
                  <c:v>42</c:v>
                </c:pt>
                <c:pt idx="3">
                  <c:v>47</c:v>
                </c:pt>
                <c:pt idx="4">
                  <c:v>38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00-4546-AA53-776DB5C29719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Data_Misc!$M$270:$R$270</c:f>
              <c:numCache>
                <c:formatCode>0</c:formatCode>
                <c:ptCount val="6"/>
                <c:pt idx="0">
                  <c:v>4</c:v>
                </c:pt>
                <c:pt idx="1">
                  <c:v>13</c:v>
                </c:pt>
                <c:pt idx="2">
                  <c:v>13</c:v>
                </c:pt>
                <c:pt idx="3">
                  <c:v>11</c:v>
                </c:pt>
                <c:pt idx="4">
                  <c:v>0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00-4546-AA53-776DB5C29719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Data_Newbs!$T$10</c:f>
              <c:numCache>
                <c:formatCode>0</c:formatCode>
                <c:ptCount val="1"/>
                <c:pt idx="0">
                  <c:v>83.820000000000007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00-4546-AA53-776DB5C29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Data_VSC_Boat!$D$11:$I$11</c:f>
              <c:numCache>
                <c:formatCode>0</c:formatCode>
                <c:ptCount val="6"/>
                <c:pt idx="0">
                  <c:v>1192</c:v>
                </c:pt>
                <c:pt idx="1">
                  <c:v>1358</c:v>
                </c:pt>
                <c:pt idx="2">
                  <c:v>1443</c:v>
                </c:pt>
                <c:pt idx="3">
                  <c:v>1383</c:v>
                </c:pt>
                <c:pt idx="4">
                  <c:v>1291</c:v>
                </c:pt>
                <c:pt idx="5">
                  <c:v>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5-44C5-9038-3712B282CBE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Data_VSC_Boat!$T$11</c:f>
              <c:numCache>
                <c:formatCode>0</c:formatCode>
                <c:ptCount val="1"/>
                <c:pt idx="0">
                  <c:v>1458.43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DD5-44C5-9038-3712B282CBE2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Data_VSC_Boat!$M$11:$R$11</c:f>
              <c:numCache>
                <c:formatCode>0</c:formatCode>
                <c:ptCount val="6"/>
                <c:pt idx="0">
                  <c:v>538</c:v>
                </c:pt>
                <c:pt idx="1">
                  <c:v>681</c:v>
                </c:pt>
                <c:pt idx="2">
                  <c:v>1012</c:v>
                </c:pt>
                <c:pt idx="3">
                  <c:v>978</c:v>
                </c:pt>
                <c:pt idx="4">
                  <c:v>829</c:v>
                </c:pt>
                <c:pt idx="5">
                  <c:v>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D5-44C5-9038-3712B282C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Data_VSC_Paddlecraft!$D$11:$I$11</c:f>
              <c:numCache>
                <c:formatCode>0</c:formatCode>
                <c:ptCount val="6"/>
                <c:pt idx="0">
                  <c:v>142</c:v>
                </c:pt>
                <c:pt idx="1">
                  <c:v>202</c:v>
                </c:pt>
                <c:pt idx="2">
                  <c:v>212</c:v>
                </c:pt>
                <c:pt idx="3">
                  <c:v>227</c:v>
                </c:pt>
                <c:pt idx="4">
                  <c:v>335</c:v>
                </c:pt>
                <c:pt idx="5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D2-478C-B6DE-191315C70B8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Data_VSC_Paddlecraft!$T$11</c:f>
              <c:numCache>
                <c:formatCode>0</c:formatCode>
                <c:ptCount val="1"/>
                <c:pt idx="0">
                  <c:v>339.35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8D2-478C-B6DE-191315C70B8F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Data_VSC_Paddlecraft!$M$11:$R$11</c:f>
              <c:numCache>
                <c:formatCode>0</c:formatCode>
                <c:ptCount val="6"/>
                <c:pt idx="0">
                  <c:v>21</c:v>
                </c:pt>
                <c:pt idx="1">
                  <c:v>58</c:v>
                </c:pt>
                <c:pt idx="2">
                  <c:v>69</c:v>
                </c:pt>
                <c:pt idx="3">
                  <c:v>121</c:v>
                </c:pt>
                <c:pt idx="4">
                  <c:v>98</c:v>
                </c:pt>
                <c:pt idx="5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D2-478C-B6DE-191315C70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Data_Visits!$D$11:$I$11</c:f>
              <c:numCache>
                <c:formatCode>0</c:formatCode>
                <c:ptCount val="6"/>
                <c:pt idx="0">
                  <c:v>300</c:v>
                </c:pt>
                <c:pt idx="1">
                  <c:v>498</c:v>
                </c:pt>
                <c:pt idx="2">
                  <c:v>463</c:v>
                </c:pt>
                <c:pt idx="3">
                  <c:v>490</c:v>
                </c:pt>
                <c:pt idx="4">
                  <c:v>704</c:v>
                </c:pt>
                <c:pt idx="5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0-4808-8CDE-F14CF5B66C5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Data_Visits!$T$11</c:f>
              <c:numCache>
                <c:formatCode>0</c:formatCode>
                <c:ptCount val="1"/>
                <c:pt idx="0">
                  <c:v>712.04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B00-4808-8CDE-F14CF5B66C5D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Data_Visits!$M$11:$R$11</c:f>
              <c:numCache>
                <c:formatCode>0</c:formatCode>
                <c:ptCount val="6"/>
                <c:pt idx="0">
                  <c:v>100</c:v>
                </c:pt>
                <c:pt idx="1">
                  <c:v>285</c:v>
                </c:pt>
                <c:pt idx="2">
                  <c:v>228</c:v>
                </c:pt>
                <c:pt idx="3">
                  <c:v>330</c:v>
                </c:pt>
                <c:pt idx="4">
                  <c:v>268</c:v>
                </c:pt>
                <c:pt idx="5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00-4808-8CDE-F14CF5B66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Data_PE!$D$11:$I$11</c:f>
              <c:numCache>
                <c:formatCode>0</c:formatCode>
                <c:ptCount val="6"/>
                <c:pt idx="0">
                  <c:v>505</c:v>
                </c:pt>
                <c:pt idx="1">
                  <c:v>679</c:v>
                </c:pt>
                <c:pt idx="2">
                  <c:v>962</c:v>
                </c:pt>
                <c:pt idx="3">
                  <c:v>1687</c:v>
                </c:pt>
                <c:pt idx="4">
                  <c:v>2049</c:v>
                </c:pt>
                <c:pt idx="5">
                  <c:v>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6B-4FB1-A3DA-3BDB6CD02D0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Data_PE!$T$11</c:f>
              <c:numCache>
                <c:formatCode>0</c:formatCode>
                <c:ptCount val="1"/>
                <c:pt idx="0">
                  <c:v>2070.4900000000002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46B-4FB1-A3DA-3BDB6CD02D07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Data_PE!$M$11:$R$11</c:f>
              <c:numCache>
                <c:formatCode>0</c:formatCode>
                <c:ptCount val="6"/>
                <c:pt idx="0">
                  <c:v>333</c:v>
                </c:pt>
                <c:pt idx="1">
                  <c:v>442</c:v>
                </c:pt>
                <c:pt idx="2">
                  <c:v>735</c:v>
                </c:pt>
                <c:pt idx="3">
                  <c:v>1174</c:v>
                </c:pt>
                <c:pt idx="4">
                  <c:v>1820</c:v>
                </c:pt>
                <c:pt idx="5">
                  <c:v>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6B-4FB1-A3DA-3BDB6CD02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rgbClr val="00B0F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82-44C7-8F35-4FB94D9B1C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Data_Boat!$D$11:$I$11</c:f>
              <c:numCache>
                <c:formatCode>0</c:formatCode>
                <c:ptCount val="6"/>
                <c:pt idx="0">
                  <c:v>757.72</c:v>
                </c:pt>
                <c:pt idx="1">
                  <c:v>747.02999999999986</c:v>
                </c:pt>
                <c:pt idx="2">
                  <c:v>695.06000000000006</c:v>
                </c:pt>
                <c:pt idx="3">
                  <c:v>939.63</c:v>
                </c:pt>
                <c:pt idx="4">
                  <c:v>759.78</c:v>
                </c:pt>
                <c:pt idx="5">
                  <c:v>182.35999999999999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2-44C7-8F35-4FB94D9B1CC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Data_Boat!$T$11</c:f>
              <c:numCache>
                <c:formatCode>0</c:formatCode>
                <c:ptCount val="1"/>
                <c:pt idx="0">
                  <c:v>950.02629999999999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2982-44C7-8F35-4FB94D9B1CCF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Data_Boat!$M$11:$R$11</c:f>
              <c:numCache>
                <c:formatCode>0</c:formatCode>
                <c:ptCount val="6"/>
                <c:pt idx="0">
                  <c:v>123.83000000000001</c:v>
                </c:pt>
                <c:pt idx="1">
                  <c:v>119.1</c:v>
                </c:pt>
                <c:pt idx="2">
                  <c:v>172.42999999999998</c:v>
                </c:pt>
                <c:pt idx="3">
                  <c:v>267.10000000000002</c:v>
                </c:pt>
                <c:pt idx="4">
                  <c:v>161.91</c:v>
                </c:pt>
                <c:pt idx="5">
                  <c:v>182.35999999999999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2-44C7-8F35-4FB94D9B1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6906320768"/>
          <c:y val="0.11255019404625706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Data_Misc!$D$11:$I$11</c:f>
              <c:numCache>
                <c:formatCode>0</c:formatCode>
                <c:ptCount val="6"/>
                <c:pt idx="0">
                  <c:v>263.18</c:v>
                </c:pt>
                <c:pt idx="1">
                  <c:v>91.37</c:v>
                </c:pt>
                <c:pt idx="2">
                  <c:v>203.67999999999998</c:v>
                </c:pt>
                <c:pt idx="3">
                  <c:v>251.55999999999992</c:v>
                </c:pt>
                <c:pt idx="4">
                  <c:v>213.79</c:v>
                </c:pt>
                <c:pt idx="5">
                  <c:v>57.25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0-46FA-8FDC-025A9EEDC7F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Data_Misc!$T$11</c:f>
              <c:numCache>
                <c:formatCode>0</c:formatCode>
                <c:ptCount val="1"/>
                <c:pt idx="0">
                  <c:v>266.81180000000001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F90-46FA-8FDC-025A9EEDC7F4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Data_Misc!$M$11:$R$11</c:f>
              <c:numCache>
                <c:formatCode>0</c:formatCode>
                <c:ptCount val="6"/>
                <c:pt idx="0">
                  <c:v>195.85</c:v>
                </c:pt>
                <c:pt idx="1">
                  <c:v>41.910000000000004</c:v>
                </c:pt>
                <c:pt idx="2">
                  <c:v>88.13000000000001</c:v>
                </c:pt>
                <c:pt idx="3">
                  <c:v>135.16</c:v>
                </c:pt>
                <c:pt idx="4">
                  <c:v>126.73999999999998</c:v>
                </c:pt>
                <c:pt idx="5">
                  <c:v>57.25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90-46FA-8FDC-025A9EEDC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Data_Misc!$D$51:$I$51</c:f>
              <c:numCache>
                <c:formatCode>0</c:formatCode>
                <c:ptCount val="6"/>
                <c:pt idx="0">
                  <c:v>528.79999999999995</c:v>
                </c:pt>
                <c:pt idx="1">
                  <c:v>742</c:v>
                </c:pt>
                <c:pt idx="2">
                  <c:v>1043.8599999999999</c:v>
                </c:pt>
                <c:pt idx="3">
                  <c:v>1180.05</c:v>
                </c:pt>
                <c:pt idx="4">
                  <c:v>1150.25</c:v>
                </c:pt>
                <c:pt idx="5">
                  <c:v>534.9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5-47E9-B1D4-B4E0BE78C00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Data_Misc!$T$51</c:f>
              <c:numCache>
                <c:formatCode>0</c:formatCode>
                <c:ptCount val="1"/>
                <c:pt idx="0">
                  <c:v>1192.8505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245-47E9-B1D4-B4E0BE78C001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Data_Misc!$M$51:$R$51</c:f>
              <c:numCache>
                <c:formatCode>0</c:formatCode>
                <c:ptCount val="6"/>
                <c:pt idx="0">
                  <c:v>213.8</c:v>
                </c:pt>
                <c:pt idx="1">
                  <c:v>451.75</c:v>
                </c:pt>
                <c:pt idx="2">
                  <c:v>558.34999999999991</c:v>
                </c:pt>
                <c:pt idx="3">
                  <c:v>722</c:v>
                </c:pt>
                <c:pt idx="4">
                  <c:v>614.75</c:v>
                </c:pt>
                <c:pt idx="5">
                  <c:v>534.9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45-47E9-B1D4-B4E0BE78C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Data_Misc!$D$31:$I$31</c:f>
              <c:numCache>
                <c:formatCode>0</c:formatCode>
                <c:ptCount val="6"/>
                <c:pt idx="0">
                  <c:v>71</c:v>
                </c:pt>
                <c:pt idx="1">
                  <c:v>114</c:v>
                </c:pt>
                <c:pt idx="2">
                  <c:v>447</c:v>
                </c:pt>
                <c:pt idx="3">
                  <c:v>331</c:v>
                </c:pt>
                <c:pt idx="4">
                  <c:v>48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C1-4FC3-9D55-C2E4AE41443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Data_Misc!$T$31</c:f>
              <c:numCache>
                <c:formatCode>0</c:formatCode>
                <c:ptCount val="1"/>
                <c:pt idx="0">
                  <c:v>452.47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7C1-4FC3-9D55-C2E4AE414438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Data_Misc!$M$31:$R$31</c:f>
              <c:numCache>
                <c:formatCode>0</c:formatCode>
                <c:ptCount val="6"/>
                <c:pt idx="0">
                  <c:v>35</c:v>
                </c:pt>
                <c:pt idx="1">
                  <c:v>51</c:v>
                </c:pt>
                <c:pt idx="2">
                  <c:v>284</c:v>
                </c:pt>
                <c:pt idx="3">
                  <c:v>201</c:v>
                </c:pt>
                <c:pt idx="4">
                  <c:v>45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C1-4FC3-9D55-C2E4AE414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Data_Misc!$D$251:$I$251</c:f>
              <c:numCache>
                <c:formatCode>0</c:formatCode>
                <c:ptCount val="6"/>
                <c:pt idx="0">
                  <c:v>941</c:v>
                </c:pt>
                <c:pt idx="1">
                  <c:v>751</c:v>
                </c:pt>
                <c:pt idx="2">
                  <c:v>809</c:v>
                </c:pt>
                <c:pt idx="3">
                  <c:v>742.37</c:v>
                </c:pt>
                <c:pt idx="4">
                  <c:v>1132.31</c:v>
                </c:pt>
                <c:pt idx="5">
                  <c:v>311.87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37-4FA0-89D4-3F30A1D959A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Data_Misc!$T$251</c:f>
              <c:numCache>
                <c:formatCode>0</c:formatCode>
                <c:ptCount val="1"/>
                <c:pt idx="0">
                  <c:v>1144.6331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637-4FA0-89D4-3F30A1D959A0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Data_Misc!$M$251:$R$251</c:f>
              <c:numCache>
                <c:formatCode>0</c:formatCode>
                <c:ptCount val="6"/>
                <c:pt idx="0">
                  <c:v>330</c:v>
                </c:pt>
                <c:pt idx="1">
                  <c:v>330</c:v>
                </c:pt>
                <c:pt idx="2">
                  <c:v>450.75</c:v>
                </c:pt>
                <c:pt idx="3">
                  <c:v>335.41999999999996</c:v>
                </c:pt>
                <c:pt idx="4">
                  <c:v>643.81000000000006</c:v>
                </c:pt>
                <c:pt idx="5">
                  <c:v>311.87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37-4FA0-89D4-3F30A1D95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7184422460013"/>
          <c:y val="0.11255019201049649"/>
          <c:w val="0.80159803611466451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E5-4987-B769-5B8269A670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Data_Membership!$D$2:$I$2</c:f>
              <c:numCache>
                <c:formatCode>0</c:formatCode>
                <c:ptCount val="6"/>
                <c:pt idx="0">
                  <c:v>1958</c:v>
                </c:pt>
                <c:pt idx="1">
                  <c:v>1894</c:v>
                </c:pt>
                <c:pt idx="2">
                  <c:v>1869</c:v>
                </c:pt>
                <c:pt idx="3">
                  <c:v>1832</c:v>
                </c:pt>
                <c:pt idx="4">
                  <c:v>1767</c:v>
                </c:pt>
                <c:pt idx="5">
                  <c:v>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E5-4987-B769-5B8269A6700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Data_Membership!$K$2</c:f>
              <c:numCache>
                <c:formatCode>0</c:formatCode>
                <c:ptCount val="1"/>
                <c:pt idx="0">
                  <c:v>1978.58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FE-427A-A9A7-5770AFD62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Data_MT!$D$11:$I$11</c:f>
              <c:numCache>
                <c:formatCode>0</c:formatCode>
                <c:ptCount val="6"/>
                <c:pt idx="0">
                  <c:v>598.79</c:v>
                </c:pt>
                <c:pt idx="1">
                  <c:v>401.26</c:v>
                </c:pt>
                <c:pt idx="2">
                  <c:v>352.99</c:v>
                </c:pt>
                <c:pt idx="3">
                  <c:v>297.95000000000005</c:v>
                </c:pt>
                <c:pt idx="4">
                  <c:v>382.82000000000005</c:v>
                </c:pt>
                <c:pt idx="5">
                  <c:v>216.28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1-4651-AEB1-D626EE21D6E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Data_MT!$T$11</c:f>
              <c:numCache>
                <c:formatCode>0</c:formatCode>
                <c:ptCount val="1"/>
                <c:pt idx="0">
                  <c:v>605.77789999999993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451-4651-AEB1-D626EE21D6E1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Data_MT!$M$11:$R$11</c:f>
              <c:numCache>
                <c:formatCode>0</c:formatCode>
                <c:ptCount val="6"/>
                <c:pt idx="0">
                  <c:v>428.79</c:v>
                </c:pt>
                <c:pt idx="1">
                  <c:v>300.01</c:v>
                </c:pt>
                <c:pt idx="2">
                  <c:v>287.49</c:v>
                </c:pt>
                <c:pt idx="3">
                  <c:v>210.48000000000002</c:v>
                </c:pt>
                <c:pt idx="4">
                  <c:v>232.92000000000002</c:v>
                </c:pt>
                <c:pt idx="5">
                  <c:v>216.28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51-4651-AEB1-D626EE21D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Data_Misc!$D$71:$I$71</c:f>
              <c:numCache>
                <c:formatCode>0</c:formatCode>
                <c:ptCount val="6"/>
                <c:pt idx="0">
                  <c:v>607.09999999999991</c:v>
                </c:pt>
                <c:pt idx="1">
                  <c:v>1311.02</c:v>
                </c:pt>
                <c:pt idx="2">
                  <c:v>1238.28</c:v>
                </c:pt>
                <c:pt idx="3">
                  <c:v>1370.01</c:v>
                </c:pt>
                <c:pt idx="4">
                  <c:v>1315.55</c:v>
                </c:pt>
                <c:pt idx="5">
                  <c:v>912.26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8A-4F2A-A38A-6A6289C2116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Data_Misc!$T$71</c:f>
              <c:numCache>
                <c:formatCode>0</c:formatCode>
                <c:ptCount val="1"/>
                <c:pt idx="0">
                  <c:v>1384.7101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E8A-4F2A-A38A-6A6289C2116F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Data_Misc!$M$71:$R$71</c:f>
              <c:numCache>
                <c:formatCode>0</c:formatCode>
                <c:ptCount val="6"/>
                <c:pt idx="0">
                  <c:v>228.75</c:v>
                </c:pt>
                <c:pt idx="1">
                  <c:v>741.56999999999994</c:v>
                </c:pt>
                <c:pt idx="2">
                  <c:v>716.43000000000006</c:v>
                </c:pt>
                <c:pt idx="3">
                  <c:v>972.98</c:v>
                </c:pt>
                <c:pt idx="4">
                  <c:v>811.65</c:v>
                </c:pt>
                <c:pt idx="5">
                  <c:v>912.26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8A-4F2A-A38A-6A6289C21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Data_Misc!$D$91:$I$91</c:f>
              <c:numCache>
                <c:formatCode>0</c:formatCode>
                <c:ptCount val="6"/>
                <c:pt idx="0">
                  <c:v>7</c:v>
                </c:pt>
                <c:pt idx="1">
                  <c:v>2.5</c:v>
                </c:pt>
                <c:pt idx="2">
                  <c:v>46.5</c:v>
                </c:pt>
                <c:pt idx="3">
                  <c:v>27</c:v>
                </c:pt>
                <c:pt idx="4">
                  <c:v>30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A-4742-9388-19339B01C61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Data_Misc!$T$91</c:f>
              <c:numCache>
                <c:formatCode>0</c:formatCode>
                <c:ptCount val="1"/>
                <c:pt idx="0">
                  <c:v>47.965000000000003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89A-4742-9388-19339B01C616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Data_Misc!$M$91:$R$91</c:f>
              <c:numCache>
                <c:formatCode>0</c:formatCode>
                <c:ptCount val="6"/>
                <c:pt idx="0">
                  <c:v>0</c:v>
                </c:pt>
                <c:pt idx="1">
                  <c:v>2.5</c:v>
                </c:pt>
                <c:pt idx="2">
                  <c:v>46.5</c:v>
                </c:pt>
                <c:pt idx="3">
                  <c:v>19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9A-4742-9388-19339B01C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Data_Misc!$D$111:$I$111</c:f>
              <c:numCache>
                <c:formatCode>0</c:formatCode>
                <c:ptCount val="6"/>
                <c:pt idx="0">
                  <c:v>1505.35</c:v>
                </c:pt>
                <c:pt idx="1">
                  <c:v>1296.75</c:v>
                </c:pt>
                <c:pt idx="2">
                  <c:v>1224.3</c:v>
                </c:pt>
                <c:pt idx="3">
                  <c:v>1550.31</c:v>
                </c:pt>
                <c:pt idx="4">
                  <c:v>2483.8000000000002</c:v>
                </c:pt>
                <c:pt idx="5">
                  <c:v>630.08000000000004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C2-4FD6-8C02-85658765AA7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Data_Misc!$T$111</c:f>
              <c:numCache>
                <c:formatCode>0</c:formatCode>
                <c:ptCount val="1"/>
                <c:pt idx="0">
                  <c:v>2509.6380000000004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3C2-4FD6-8C02-85658765AA7C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Data_Misc!$M$111:$R$111</c:f>
              <c:numCache>
                <c:formatCode>0</c:formatCode>
                <c:ptCount val="6"/>
                <c:pt idx="0">
                  <c:v>622.4</c:v>
                </c:pt>
                <c:pt idx="1">
                  <c:v>666.7</c:v>
                </c:pt>
                <c:pt idx="2">
                  <c:v>658.45</c:v>
                </c:pt>
                <c:pt idx="3">
                  <c:v>589.92999999999995</c:v>
                </c:pt>
                <c:pt idx="4">
                  <c:v>1260.6499999999999</c:v>
                </c:pt>
                <c:pt idx="5">
                  <c:v>630.08000000000004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C2-4FD6-8C02-85658765A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Data_Misc!$D$131:$I$131</c:f>
              <c:numCache>
                <c:formatCode>0</c:formatCode>
                <c:ptCount val="6"/>
                <c:pt idx="0">
                  <c:v>0</c:v>
                </c:pt>
                <c:pt idx="1">
                  <c:v>4.25</c:v>
                </c:pt>
                <c:pt idx="2">
                  <c:v>57</c:v>
                </c:pt>
                <c:pt idx="3">
                  <c:v>88</c:v>
                </c:pt>
                <c:pt idx="4">
                  <c:v>58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3-4362-A7BF-FFF13C5FBC2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Data_Misc!$T$131</c:f>
              <c:numCache>
                <c:formatCode>0</c:formatCode>
                <c:ptCount val="1"/>
                <c:pt idx="0">
                  <c:v>89.88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233-4362-A7BF-FFF13C5FBC22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Data_Misc!$M$131:$R$131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56</c:v>
                </c:pt>
                <c:pt idx="4">
                  <c:v>56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3-4362-A7BF-FFF13C5FB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Data_Misc!$D$151:$I$151</c:f>
              <c:numCache>
                <c:formatCode>0</c:formatCode>
                <c:ptCount val="6"/>
                <c:pt idx="0">
                  <c:v>1093.75</c:v>
                </c:pt>
                <c:pt idx="1">
                  <c:v>1082.5</c:v>
                </c:pt>
                <c:pt idx="2">
                  <c:v>1094.5</c:v>
                </c:pt>
                <c:pt idx="3">
                  <c:v>1406.25</c:v>
                </c:pt>
                <c:pt idx="4">
                  <c:v>1277.31</c:v>
                </c:pt>
                <c:pt idx="5">
                  <c:v>319.75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B-47DC-9733-C6AEDD96ECD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Data_Misc!$T$151</c:f>
              <c:numCache>
                <c:formatCode>0</c:formatCode>
                <c:ptCount val="1"/>
                <c:pt idx="0">
                  <c:v>1421.3125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B6B-47DC-9733-C6AEDD96ECD9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Data_Misc!$M$151:$R$151</c:f>
              <c:numCache>
                <c:formatCode>0</c:formatCode>
                <c:ptCount val="6"/>
                <c:pt idx="0">
                  <c:v>415.5</c:v>
                </c:pt>
                <c:pt idx="1">
                  <c:v>473.75</c:v>
                </c:pt>
                <c:pt idx="2">
                  <c:v>513.75</c:v>
                </c:pt>
                <c:pt idx="3">
                  <c:v>785</c:v>
                </c:pt>
                <c:pt idx="4">
                  <c:v>650.26</c:v>
                </c:pt>
                <c:pt idx="5">
                  <c:v>319.75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6B-47DC-9733-C6AEDD96E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Data_Misc!$D$191:$I$191</c:f>
              <c:numCache>
                <c:formatCode>0</c:formatCode>
                <c:ptCount val="6"/>
                <c:pt idx="0">
                  <c:v>23.75</c:v>
                </c:pt>
                <c:pt idx="1">
                  <c:v>4</c:v>
                </c:pt>
                <c:pt idx="2">
                  <c:v>2.5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8-4D72-BBE1-B67FC655660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Data_Misc!$T$191</c:f>
              <c:numCache>
                <c:formatCode>0</c:formatCode>
                <c:ptCount val="1"/>
                <c:pt idx="0">
                  <c:v>24.987500000000001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8B8-4D72-BBE1-B67FC655660C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Data_Misc!$M$191:$R$191</c:f>
              <c:numCache>
                <c:formatCode>0</c:formatCode>
                <c:ptCount val="6"/>
                <c:pt idx="0">
                  <c:v>14.5</c:v>
                </c:pt>
                <c:pt idx="1">
                  <c:v>0</c:v>
                </c:pt>
                <c:pt idx="2">
                  <c:v>2.5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B8-4D72-BBE1-B67FC6556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Data_Misc!$D$211:$I$211</c:f>
              <c:numCache>
                <c:formatCode>0</c:formatCode>
                <c:ptCount val="6"/>
                <c:pt idx="0">
                  <c:v>3</c:v>
                </c:pt>
                <c:pt idx="1">
                  <c:v>0</c:v>
                </c:pt>
                <c:pt idx="2">
                  <c:v>49.75</c:v>
                </c:pt>
                <c:pt idx="3">
                  <c:v>97.5</c:v>
                </c:pt>
                <c:pt idx="4">
                  <c:v>23.5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D-4667-8E38-021C0F947DC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Data_Misc!$T$211</c:f>
              <c:numCache>
                <c:formatCode>0</c:formatCode>
                <c:ptCount val="1"/>
                <c:pt idx="0">
                  <c:v>99.474999999999994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1BD-4667-8E38-021C0F947DC9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Data_Misc!$M$211:$R$211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71</c:v>
                </c:pt>
                <c:pt idx="4">
                  <c:v>16.5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BD-4667-8E38-021C0F947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Data_Misc!$D$171:$I$171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FD-43A0-B667-E26570FA488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Data_Misc!$T$171</c:f>
              <c:numCache>
                <c:formatCode>0</c:formatCode>
                <c:ptCount val="1"/>
                <c:pt idx="0">
                  <c:v>65.64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EFD-43A0-B667-E26570FA4883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FD-43A0-B667-E26570FA4883}"/>
              </c:ext>
            </c:extLst>
          </c:dPt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Data_Misc!$M$171:$R$171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FD-43A0-B667-E26570FA4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0F-45A0-9B16-12AADCCAFE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Data_Facilities!$D$11:$I$11</c:f>
              <c:numCache>
                <c:formatCode>0</c:formatCode>
                <c:ptCount val="6"/>
                <c:pt idx="0">
                  <c:v>8</c:v>
                </c:pt>
                <c:pt idx="1">
                  <c:v>5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F-45A0-9B16-12AADCCAF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</a:t>
            </a:r>
            <a:r>
              <a:rPr lang="en-US" baseline="0"/>
              <a:t> </a:t>
            </a:r>
            <a:r>
              <a:rPr lang="en-US"/>
              <a:t>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Data_Newbs!$D$2:$I$2</c:f>
              <c:numCache>
                <c:formatCode>0</c:formatCode>
                <c:ptCount val="6"/>
                <c:pt idx="0">
                  <c:v>132</c:v>
                </c:pt>
                <c:pt idx="1">
                  <c:v>133</c:v>
                </c:pt>
                <c:pt idx="2">
                  <c:v>127</c:v>
                </c:pt>
                <c:pt idx="3">
                  <c:v>136</c:v>
                </c:pt>
                <c:pt idx="4">
                  <c:v>122</c:v>
                </c:pt>
                <c:pt idx="5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1-4BF5-8032-2D777E0F6DF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Data_Newbs!$T$2</c:f>
              <c:numCache>
                <c:formatCode>0</c:formatCode>
                <c:ptCount val="1"/>
                <c:pt idx="0">
                  <c:v>138.36000000000001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85C1-4BF5-8032-2D777E0F6DFF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Data_Newbs!$M$2:$R$2</c:f>
              <c:numCache>
                <c:formatCode>0</c:formatCode>
                <c:ptCount val="6"/>
                <c:pt idx="0">
                  <c:v>75</c:v>
                </c:pt>
                <c:pt idx="1">
                  <c:v>53</c:v>
                </c:pt>
                <c:pt idx="2">
                  <c:v>72</c:v>
                </c:pt>
                <c:pt idx="3">
                  <c:v>67</c:v>
                </c:pt>
                <c:pt idx="4">
                  <c:v>80</c:v>
                </c:pt>
                <c:pt idx="5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1-4BF5-8032-2D777E0F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B-4410-A194-353F76A172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Data_Facilities!$D$31:$I$31</c:f>
              <c:numCache>
                <c:formatCode>0</c:formatCode>
                <c:ptCount val="6"/>
                <c:pt idx="0">
                  <c:v>23</c:v>
                </c:pt>
                <c:pt idx="1">
                  <c:v>19</c:v>
                </c:pt>
                <c:pt idx="2">
                  <c:v>24</c:v>
                </c:pt>
                <c:pt idx="3">
                  <c:v>25</c:v>
                </c:pt>
                <c:pt idx="4">
                  <c:v>20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0B-4410-A194-353F76A17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64-490F-A4ED-312F112241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Data_Membership!$D$11:$I$11</c:f>
              <c:numCache>
                <c:formatCode>0</c:formatCode>
                <c:ptCount val="6"/>
                <c:pt idx="0">
                  <c:v>647</c:v>
                </c:pt>
                <c:pt idx="1">
                  <c:v>588</c:v>
                </c:pt>
                <c:pt idx="2">
                  <c:v>544</c:v>
                </c:pt>
                <c:pt idx="3">
                  <c:v>510</c:v>
                </c:pt>
                <c:pt idx="4">
                  <c:v>479</c:v>
                </c:pt>
                <c:pt idx="5">
                  <c:v>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64-490F-A4ED-312F1122412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Data_Membership!$K$11</c:f>
              <c:numCache>
                <c:formatCode>0</c:formatCode>
                <c:ptCount val="1"/>
                <c:pt idx="0">
                  <c:v>654.47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4-490F-A4ED-312F1122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Data_Newbs!$D$11:$I$11</c:f>
              <c:numCache>
                <c:formatCode>0</c:formatCode>
                <c:ptCount val="6"/>
                <c:pt idx="0">
                  <c:v>26</c:v>
                </c:pt>
                <c:pt idx="1">
                  <c:v>22</c:v>
                </c:pt>
                <c:pt idx="2">
                  <c:v>31</c:v>
                </c:pt>
                <c:pt idx="3">
                  <c:v>26</c:v>
                </c:pt>
                <c:pt idx="4">
                  <c:v>26</c:v>
                </c:pt>
                <c:pt idx="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6-4B0F-A0B4-ED59334FD70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Data_Newbs!$T$11</c:f>
              <c:numCache>
                <c:formatCode>0</c:formatCode>
                <c:ptCount val="1"/>
                <c:pt idx="0">
                  <c:v>56.55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AC6-4B0F-A0B4-ED59334FD703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Data_Newbs!$M$11:$R$11</c:f>
              <c:numCache>
                <c:formatCode>0</c:formatCode>
                <c:ptCount val="6"/>
                <c:pt idx="0">
                  <c:v>10</c:v>
                </c:pt>
                <c:pt idx="1">
                  <c:v>10</c:v>
                </c:pt>
                <c:pt idx="2">
                  <c:v>15</c:v>
                </c:pt>
                <c:pt idx="3">
                  <c:v>7</c:v>
                </c:pt>
                <c:pt idx="4">
                  <c:v>12</c:v>
                </c:pt>
                <c:pt idx="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C6-4B0F-A0B4-ED59334FD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Data_Misc!$D$231:$I$231</c:f>
              <c:numCache>
                <c:formatCode>0</c:formatCode>
                <c:ptCount val="6"/>
                <c:pt idx="0">
                  <c:v>7</c:v>
                </c:pt>
                <c:pt idx="1">
                  <c:v>12.25</c:v>
                </c:pt>
                <c:pt idx="2">
                  <c:v>48</c:v>
                </c:pt>
                <c:pt idx="3">
                  <c:v>23</c:v>
                </c:pt>
                <c:pt idx="4">
                  <c:v>8.5</c:v>
                </c:pt>
                <c:pt idx="5">
                  <c:v>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2-4370-A59A-37C8F601BE9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Data_Misc!$T$231</c:f>
              <c:numCache>
                <c:formatCode>0</c:formatCode>
                <c:ptCount val="1"/>
                <c:pt idx="0">
                  <c:v>49.480000000000004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1D2-4370-A59A-37C8F601BE98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Data_Misc!$M$231:$R$231</c:f>
              <c:numCache>
                <c:formatCode>0</c:formatCode>
                <c:ptCount val="6"/>
                <c:pt idx="0">
                  <c:v>0</c:v>
                </c:pt>
                <c:pt idx="1">
                  <c:v>2.25</c:v>
                </c:pt>
                <c:pt idx="2">
                  <c:v>43.5</c:v>
                </c:pt>
                <c:pt idx="3">
                  <c:v>8</c:v>
                </c:pt>
                <c:pt idx="4">
                  <c:v>2.5</c:v>
                </c:pt>
                <c:pt idx="5">
                  <c:v>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2-4370-A59A-37C8F601B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E0-405A-A911-C6F7AC8922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Data_Facilities!$D$91:$I$91</c:f>
              <c:numCache>
                <c:formatCode>0</c:formatCode>
                <c:ptCount val="6"/>
                <c:pt idx="0">
                  <c:v>14</c:v>
                </c:pt>
                <c:pt idx="1">
                  <c:v>5</c:v>
                </c:pt>
                <c:pt idx="2">
                  <c:v>7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E0-405A-A911-C6F7AC892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36-406C-8137-81B01B590E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Data_Facilities!$D$71:$I$71</c:f>
              <c:numCache>
                <c:formatCode>0</c:formatCode>
                <c:ptCount val="6"/>
                <c:pt idx="0">
                  <c:v>8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36-406C-8137-81B01B59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35-4504-A7B9-AF85244E93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Data_Facilities!$D$51:$I$51</c:f>
              <c:numCache>
                <c:formatCode>0</c:formatCode>
                <c:ptCount val="6"/>
                <c:pt idx="0">
                  <c:v>11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5-4504-A7B9-AF85244E9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Data_Misc!$D$271:$I$271</c:f>
              <c:numCache>
                <c:formatCode>0</c:formatCode>
                <c:ptCount val="6"/>
                <c:pt idx="0">
                  <c:v>55</c:v>
                </c:pt>
                <c:pt idx="1">
                  <c:v>40</c:v>
                </c:pt>
                <c:pt idx="2">
                  <c:v>38</c:v>
                </c:pt>
                <c:pt idx="3">
                  <c:v>37</c:v>
                </c:pt>
                <c:pt idx="4">
                  <c:v>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8-453D-AD0A-37766FF77E66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Data_Misc!$M$271:$R$271</c:f>
              <c:numCache>
                <c:formatCode>0</c:formatCode>
                <c:ptCount val="6"/>
                <c:pt idx="0">
                  <c:v>9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08-453D-AD0A-37766FF77E66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Data_Newbs!$T$11</c:f>
              <c:numCache>
                <c:formatCode>0</c:formatCode>
                <c:ptCount val="1"/>
                <c:pt idx="0">
                  <c:v>56.55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08-453D-AD0A-37766FF77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0B-4F26-84DA-BF95D138AC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Data_Membership!$D$12:$I$12</c:f>
              <c:numCache>
                <c:formatCode>0</c:formatCode>
                <c:ptCount val="6"/>
                <c:pt idx="0">
                  <c:v>885</c:v>
                </c:pt>
                <c:pt idx="1">
                  <c:v>845</c:v>
                </c:pt>
                <c:pt idx="2">
                  <c:v>819</c:v>
                </c:pt>
                <c:pt idx="3">
                  <c:v>810</c:v>
                </c:pt>
                <c:pt idx="4">
                  <c:v>827</c:v>
                </c:pt>
                <c:pt idx="5">
                  <c:v>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0B-4F26-84DA-BF95D138ACA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Data_Membership!$K$12</c:f>
              <c:numCache>
                <c:formatCode>0</c:formatCode>
                <c:ptCount val="1"/>
                <c:pt idx="0">
                  <c:v>894.85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0B-4F26-84DA-BF95D138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Data_Newbs!$D$12:$I$12</c:f>
              <c:numCache>
                <c:formatCode>0</c:formatCode>
                <c:ptCount val="6"/>
                <c:pt idx="0">
                  <c:v>72</c:v>
                </c:pt>
                <c:pt idx="1">
                  <c:v>54</c:v>
                </c:pt>
                <c:pt idx="2">
                  <c:v>85</c:v>
                </c:pt>
                <c:pt idx="3">
                  <c:v>71</c:v>
                </c:pt>
                <c:pt idx="4">
                  <c:v>87</c:v>
                </c:pt>
                <c:pt idx="5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8-42FD-A8D8-7C9687FCF13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Data_Newbs!$T$12</c:f>
              <c:numCache>
                <c:formatCode>0</c:formatCode>
                <c:ptCount val="1"/>
                <c:pt idx="0">
                  <c:v>88.87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EC8-42FD-A8D8-7C9687FCF130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Data_Newbs!$M$12:$R$12</c:f>
              <c:numCache>
                <c:formatCode>0</c:formatCode>
                <c:ptCount val="6"/>
                <c:pt idx="0">
                  <c:v>38</c:v>
                </c:pt>
                <c:pt idx="1">
                  <c:v>28</c:v>
                </c:pt>
                <c:pt idx="2">
                  <c:v>49</c:v>
                </c:pt>
                <c:pt idx="3">
                  <c:v>39</c:v>
                </c:pt>
                <c:pt idx="4">
                  <c:v>53</c:v>
                </c:pt>
                <c:pt idx="5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8-42FD-A8D8-7C9687FCF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layout>
        <c:manualLayout>
          <c:xMode val="edge"/>
          <c:yMode val="edge"/>
          <c:x val="0.35430014357179712"/>
          <c:y val="1.4245014245014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Data_Misc!$D$198:$I$198</c:f>
              <c:numCache>
                <c:formatCode>0</c:formatCode>
                <c:ptCount val="6"/>
                <c:pt idx="0">
                  <c:v>1572.6</c:v>
                </c:pt>
                <c:pt idx="1">
                  <c:v>7915.45</c:v>
                </c:pt>
                <c:pt idx="2">
                  <c:v>3917.2999999999997</c:v>
                </c:pt>
                <c:pt idx="3">
                  <c:v>4728.71</c:v>
                </c:pt>
                <c:pt idx="4">
                  <c:v>3485.09</c:v>
                </c:pt>
                <c:pt idx="5">
                  <c:v>1518.1599999999999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1-4C05-A7E9-59ACE6A9C95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Data_Misc!$T$198</c:f>
              <c:numCache>
                <c:formatCode>0</c:formatCode>
                <c:ptCount val="1"/>
                <c:pt idx="0">
                  <c:v>7995.6044999999995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A51-4C05-A7E9-59ACE6A9C95C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Data_Misc!$M$198:$R$198</c:f>
              <c:numCache>
                <c:formatCode>0</c:formatCode>
                <c:ptCount val="6"/>
                <c:pt idx="0">
                  <c:v>504</c:v>
                </c:pt>
                <c:pt idx="1">
                  <c:v>5631.2</c:v>
                </c:pt>
                <c:pt idx="2">
                  <c:v>2529.65</c:v>
                </c:pt>
                <c:pt idx="3">
                  <c:v>3608.73</c:v>
                </c:pt>
                <c:pt idx="4">
                  <c:v>1925.7799999999997</c:v>
                </c:pt>
                <c:pt idx="5">
                  <c:v>1518.1599999999999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51-4C05-A7E9-59ACE6A9C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Data_Misc!$D$262:$I$262</c:f>
              <c:numCache>
                <c:formatCode>0</c:formatCode>
                <c:ptCount val="6"/>
                <c:pt idx="0">
                  <c:v>95</c:v>
                </c:pt>
                <c:pt idx="1">
                  <c:v>104</c:v>
                </c:pt>
                <c:pt idx="2">
                  <c:v>97</c:v>
                </c:pt>
                <c:pt idx="3">
                  <c:v>121</c:v>
                </c:pt>
                <c:pt idx="4">
                  <c:v>121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49-48DD-B445-012946865FDC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Data_Misc!$M$262:$R$262</c:f>
              <c:numCache>
                <c:formatCode>0</c:formatCode>
                <c:ptCount val="6"/>
                <c:pt idx="0">
                  <c:v>16</c:v>
                </c:pt>
                <c:pt idx="1">
                  <c:v>18</c:v>
                </c:pt>
                <c:pt idx="2">
                  <c:v>30</c:v>
                </c:pt>
                <c:pt idx="3">
                  <c:v>29</c:v>
                </c:pt>
                <c:pt idx="4">
                  <c:v>48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49-48DD-B445-012946865FDC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Data_Newbs!$T$2</c:f>
              <c:numCache>
                <c:formatCode>0</c:formatCode>
                <c:ptCount val="1"/>
                <c:pt idx="0">
                  <c:v>138.36000000000001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36-4213-A4CE-13069367C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Data_VSC_Boat!$D$12:$I$12</c:f>
              <c:numCache>
                <c:formatCode>0</c:formatCode>
                <c:ptCount val="6"/>
                <c:pt idx="0">
                  <c:v>2466</c:v>
                </c:pt>
                <c:pt idx="1">
                  <c:v>2448</c:v>
                </c:pt>
                <c:pt idx="2">
                  <c:v>2948</c:v>
                </c:pt>
                <c:pt idx="3">
                  <c:v>3034</c:v>
                </c:pt>
                <c:pt idx="4">
                  <c:v>2555</c:v>
                </c:pt>
                <c:pt idx="5">
                  <c:v>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D-40CE-A3BB-A6C7ABEB8ED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Data_VSC_Boat!$T$12</c:f>
              <c:numCache>
                <c:formatCode>0</c:formatCode>
                <c:ptCount val="1"/>
                <c:pt idx="0">
                  <c:v>3065.34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0AD-40CE-A3BB-A6C7ABEB8ED4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Data_VSC_Boat!$M$12:$R$12</c:f>
              <c:numCache>
                <c:formatCode>0</c:formatCode>
                <c:ptCount val="6"/>
                <c:pt idx="0">
                  <c:v>1503</c:v>
                </c:pt>
                <c:pt idx="1">
                  <c:v>1674</c:v>
                </c:pt>
                <c:pt idx="2">
                  <c:v>2285</c:v>
                </c:pt>
                <c:pt idx="3">
                  <c:v>2120</c:v>
                </c:pt>
                <c:pt idx="4">
                  <c:v>1878</c:v>
                </c:pt>
                <c:pt idx="5">
                  <c:v>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AD-40CE-A3BB-A6C7ABEB8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Data_VSC_Paddlecraft!$D$1:$R$1</c:f>
              <c:strCache>
                <c:ptCount val="1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7">
                  <c:v>Unit #</c:v>
                </c:pt>
                <c:pt idx="8">
                  <c:v>District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</c:strCache>
            </c:strRef>
          </c:cat>
          <c:val>
            <c:numRef>
              <c:f>Data_VSC_Paddlecraft!$D$12:$I$12</c:f>
              <c:numCache>
                <c:formatCode>0</c:formatCode>
                <c:ptCount val="6"/>
                <c:pt idx="0">
                  <c:v>1151</c:v>
                </c:pt>
                <c:pt idx="1">
                  <c:v>1430</c:v>
                </c:pt>
                <c:pt idx="2">
                  <c:v>1621</c:v>
                </c:pt>
                <c:pt idx="3">
                  <c:v>1929</c:v>
                </c:pt>
                <c:pt idx="4">
                  <c:v>2484</c:v>
                </c:pt>
                <c:pt idx="5">
                  <c:v>1520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4-4E74-BC46-B7DA256AD25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strRef>
              <c:f>Data_VSC_Paddlecraft!$D$1:$R$1</c:f>
              <c:strCache>
                <c:ptCount val="1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7">
                  <c:v>Unit #</c:v>
                </c:pt>
                <c:pt idx="8">
                  <c:v>District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</c:strCache>
            </c:strRef>
          </c:cat>
          <c:val>
            <c:numRef>
              <c:f>Data_VSC_Paddlecraft!$T$12</c:f>
              <c:numCache>
                <c:formatCode>0</c:formatCode>
                <c:ptCount val="1"/>
                <c:pt idx="0">
                  <c:v>2509.84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EA4-4E74-BC46-B7DA256AD256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Data_VSC_Paddlecraft!$D$1:$R$1</c:f>
              <c:strCache>
                <c:ptCount val="1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7">
                  <c:v>Unit #</c:v>
                </c:pt>
                <c:pt idx="8">
                  <c:v>District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</c:strCache>
            </c:strRef>
          </c:cat>
          <c:val>
            <c:numRef>
              <c:f>Data_VSC_Paddlecraft!$M$12:$R$12</c:f>
              <c:numCache>
                <c:formatCode>0</c:formatCode>
                <c:ptCount val="6"/>
                <c:pt idx="0">
                  <c:v>859</c:v>
                </c:pt>
                <c:pt idx="1">
                  <c:v>1170</c:v>
                </c:pt>
                <c:pt idx="2">
                  <c:v>1417</c:v>
                </c:pt>
                <c:pt idx="3">
                  <c:v>1161</c:v>
                </c:pt>
                <c:pt idx="4">
                  <c:v>1655</c:v>
                </c:pt>
                <c:pt idx="5">
                  <c:v>1520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A4-4E74-BC46-B7DA256AD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Data_Visits!$D$12:$I$12</c:f>
              <c:numCache>
                <c:formatCode>0</c:formatCode>
                <c:ptCount val="6"/>
                <c:pt idx="0">
                  <c:v>1490</c:v>
                </c:pt>
                <c:pt idx="1">
                  <c:v>1624</c:v>
                </c:pt>
                <c:pt idx="2">
                  <c:v>2360</c:v>
                </c:pt>
                <c:pt idx="3">
                  <c:v>2822</c:v>
                </c:pt>
                <c:pt idx="4">
                  <c:v>2581</c:v>
                </c:pt>
                <c:pt idx="5">
                  <c:v>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A2-4E2B-8838-0AE70624B7C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Data_Visits!$T$12</c:f>
              <c:numCache>
                <c:formatCode>0</c:formatCode>
                <c:ptCount val="1"/>
                <c:pt idx="0">
                  <c:v>2851.22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FA2-4E2B-8838-0AE70624B7CD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Data_Visits!$M$12:$R$12</c:f>
              <c:numCache>
                <c:formatCode>0</c:formatCode>
                <c:ptCount val="6"/>
                <c:pt idx="0">
                  <c:v>745</c:v>
                </c:pt>
                <c:pt idx="1">
                  <c:v>897</c:v>
                </c:pt>
                <c:pt idx="2">
                  <c:v>1365</c:v>
                </c:pt>
                <c:pt idx="3">
                  <c:v>1423</c:v>
                </c:pt>
                <c:pt idx="4">
                  <c:v>1425</c:v>
                </c:pt>
                <c:pt idx="5">
                  <c:v>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A2-4E2B-8838-0AE70624B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Data_PE!$D$12:$I$12</c:f>
              <c:numCache>
                <c:formatCode>0</c:formatCode>
                <c:ptCount val="6"/>
                <c:pt idx="0">
                  <c:v>874</c:v>
                </c:pt>
                <c:pt idx="1">
                  <c:v>1068</c:v>
                </c:pt>
                <c:pt idx="2">
                  <c:v>1578</c:v>
                </c:pt>
                <c:pt idx="3">
                  <c:v>733</c:v>
                </c:pt>
                <c:pt idx="4">
                  <c:v>1329</c:v>
                </c:pt>
                <c:pt idx="5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88-4FBF-BF5D-1DF2FC38B9B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Data_PE!$T$12</c:f>
              <c:numCache>
                <c:formatCode>0</c:formatCode>
                <c:ptCount val="1"/>
                <c:pt idx="0">
                  <c:v>1594.78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688-4FBF-BF5D-1DF2FC38B9BB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Data_PE!$M$12:$R$12</c:f>
              <c:numCache>
                <c:formatCode>0</c:formatCode>
                <c:ptCount val="6"/>
                <c:pt idx="0">
                  <c:v>538</c:v>
                </c:pt>
                <c:pt idx="1">
                  <c:v>937</c:v>
                </c:pt>
                <c:pt idx="2">
                  <c:v>1388</c:v>
                </c:pt>
                <c:pt idx="3">
                  <c:v>534</c:v>
                </c:pt>
                <c:pt idx="4">
                  <c:v>1099</c:v>
                </c:pt>
                <c:pt idx="5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88-4FBF-BF5D-1DF2FC38B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Data_Boat!$D$12:$I$12</c:f>
              <c:numCache>
                <c:formatCode>0</c:formatCode>
                <c:ptCount val="6"/>
                <c:pt idx="0">
                  <c:v>2089.9199999999996</c:v>
                </c:pt>
                <c:pt idx="1">
                  <c:v>2384.5000000000005</c:v>
                </c:pt>
                <c:pt idx="2">
                  <c:v>2717.72</c:v>
                </c:pt>
                <c:pt idx="3">
                  <c:v>2522.8600000000006</c:v>
                </c:pt>
                <c:pt idx="4">
                  <c:v>1953.43</c:v>
                </c:pt>
                <c:pt idx="5">
                  <c:v>320.27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2-41BB-965C-7AE9078D8F5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Data_Boat!$T$12</c:f>
              <c:numCache>
                <c:formatCode>0</c:formatCode>
                <c:ptCount val="1"/>
                <c:pt idx="0">
                  <c:v>2745.8971999999999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982-41BB-965C-7AE9078D8F5D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Data_Boat!$M$12:$R$12</c:f>
              <c:numCache>
                <c:formatCode>0</c:formatCode>
                <c:ptCount val="6"/>
                <c:pt idx="0">
                  <c:v>421.93</c:v>
                </c:pt>
                <c:pt idx="1">
                  <c:v>636.18000000000006</c:v>
                </c:pt>
                <c:pt idx="2">
                  <c:v>754.13000000000011</c:v>
                </c:pt>
                <c:pt idx="3">
                  <c:v>777.23</c:v>
                </c:pt>
                <c:pt idx="4">
                  <c:v>498.57000000000005</c:v>
                </c:pt>
                <c:pt idx="5">
                  <c:v>320.27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82-41BB-965C-7AE9078D8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6906320768"/>
          <c:y val="0.11255019404625706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Data_Misc!$D$12:$I$12</c:f>
              <c:numCache>
                <c:formatCode>0</c:formatCode>
                <c:ptCount val="6"/>
                <c:pt idx="0">
                  <c:v>156.19999999999999</c:v>
                </c:pt>
                <c:pt idx="1">
                  <c:v>134.07999999999998</c:v>
                </c:pt>
                <c:pt idx="2">
                  <c:v>77.400000000000006</c:v>
                </c:pt>
                <c:pt idx="3">
                  <c:v>142.61000000000001</c:v>
                </c:pt>
                <c:pt idx="4">
                  <c:v>110.25</c:v>
                </c:pt>
                <c:pt idx="5">
                  <c:v>37.21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9-4651-8F00-2EE96A99593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Data_Misc!$T$12</c:f>
              <c:numCache>
                <c:formatCode>0</c:formatCode>
                <c:ptCount val="1"/>
                <c:pt idx="0">
                  <c:v>158.762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CA9-4651-8F00-2EE96A995938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Data_Misc!$M$12:$R$12</c:f>
              <c:numCache>
                <c:formatCode>0</c:formatCode>
                <c:ptCount val="6"/>
                <c:pt idx="0">
                  <c:v>120.22</c:v>
                </c:pt>
                <c:pt idx="1">
                  <c:v>63.42</c:v>
                </c:pt>
                <c:pt idx="2">
                  <c:v>48.4</c:v>
                </c:pt>
                <c:pt idx="3">
                  <c:v>56.07</c:v>
                </c:pt>
                <c:pt idx="4">
                  <c:v>78.31</c:v>
                </c:pt>
                <c:pt idx="5">
                  <c:v>37.21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9-4651-8F00-2EE96A995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Data_Misc!$D$52:$I$52</c:f>
              <c:numCache>
                <c:formatCode>0</c:formatCode>
                <c:ptCount val="6"/>
                <c:pt idx="0">
                  <c:v>1980.2699999999998</c:v>
                </c:pt>
                <c:pt idx="1">
                  <c:v>2340.04</c:v>
                </c:pt>
                <c:pt idx="2">
                  <c:v>1800.6100000000001</c:v>
                </c:pt>
                <c:pt idx="3">
                  <c:v>2964.48</c:v>
                </c:pt>
                <c:pt idx="4">
                  <c:v>2364.06</c:v>
                </c:pt>
                <c:pt idx="5">
                  <c:v>877.76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E-4FCB-AEE5-7276342CE9C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Data_Misc!$T$52</c:f>
              <c:numCache>
                <c:formatCode>0</c:formatCode>
                <c:ptCount val="1"/>
                <c:pt idx="0">
                  <c:v>2995.1248000000001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98E-4FCB-AEE5-7276342CE9C4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Data_Misc!$M$52:$R$52</c:f>
              <c:numCache>
                <c:formatCode>0</c:formatCode>
                <c:ptCount val="6"/>
                <c:pt idx="0">
                  <c:v>863.8</c:v>
                </c:pt>
                <c:pt idx="1">
                  <c:v>1312.9199999999998</c:v>
                </c:pt>
                <c:pt idx="2">
                  <c:v>1176.27</c:v>
                </c:pt>
                <c:pt idx="3">
                  <c:v>1515.13</c:v>
                </c:pt>
                <c:pt idx="4">
                  <c:v>1391.79</c:v>
                </c:pt>
                <c:pt idx="5">
                  <c:v>877.76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8E-4FCB-AEE5-7276342CE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Data_Misc!$D$32:$I$32</c:f>
              <c:numCache>
                <c:formatCode>0</c:formatCode>
                <c:ptCount val="6"/>
                <c:pt idx="0">
                  <c:v>350</c:v>
                </c:pt>
                <c:pt idx="1">
                  <c:v>247</c:v>
                </c:pt>
                <c:pt idx="2">
                  <c:v>264</c:v>
                </c:pt>
                <c:pt idx="3">
                  <c:v>320</c:v>
                </c:pt>
                <c:pt idx="4">
                  <c:v>213</c:v>
                </c:pt>
                <c:pt idx="5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5-4F99-AB46-5AECF5DE71A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Data_Misc!$T$32</c:f>
              <c:numCache>
                <c:formatCode>0</c:formatCode>
                <c:ptCount val="1"/>
                <c:pt idx="0">
                  <c:v>354.5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E95-4F99-AB46-5AECF5DE71A1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Data_Misc!$M$32:$R$32</c:f>
              <c:numCache>
                <c:formatCode>0</c:formatCode>
                <c:ptCount val="6"/>
                <c:pt idx="0">
                  <c:v>128</c:v>
                </c:pt>
                <c:pt idx="1">
                  <c:v>119</c:v>
                </c:pt>
                <c:pt idx="2">
                  <c:v>123</c:v>
                </c:pt>
                <c:pt idx="3">
                  <c:v>219</c:v>
                </c:pt>
                <c:pt idx="4">
                  <c:v>101</c:v>
                </c:pt>
                <c:pt idx="5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95-4F99-AB46-5AECF5DE7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Data_Misc!$D$252:$I$252</c:f>
              <c:numCache>
                <c:formatCode>0</c:formatCode>
                <c:ptCount val="6"/>
                <c:pt idx="0">
                  <c:v>2670.79</c:v>
                </c:pt>
                <c:pt idx="1">
                  <c:v>2884.9300000000003</c:v>
                </c:pt>
                <c:pt idx="2">
                  <c:v>3014.95</c:v>
                </c:pt>
                <c:pt idx="3">
                  <c:v>2172.15</c:v>
                </c:pt>
                <c:pt idx="4">
                  <c:v>1860.25</c:v>
                </c:pt>
                <c:pt idx="5">
                  <c:v>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F7-40C7-B5AD-9B4989E9302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Data_Misc!$T$252</c:f>
              <c:numCache>
                <c:formatCode>0</c:formatCode>
                <c:ptCount val="1"/>
                <c:pt idx="0">
                  <c:v>3046.0994999999998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CF7-40C7-B5AD-9B4989E93023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Data_Misc!$M$252:$R$252</c:f>
              <c:numCache>
                <c:formatCode>0</c:formatCode>
                <c:ptCount val="6"/>
                <c:pt idx="0">
                  <c:v>1117.55</c:v>
                </c:pt>
                <c:pt idx="1">
                  <c:v>1025.3499999999999</c:v>
                </c:pt>
                <c:pt idx="2">
                  <c:v>1450.8</c:v>
                </c:pt>
                <c:pt idx="3">
                  <c:v>1066.25</c:v>
                </c:pt>
                <c:pt idx="4">
                  <c:v>859.25</c:v>
                </c:pt>
                <c:pt idx="5">
                  <c:v>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F7-40C7-B5AD-9B4989E93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Data_MT!$D$12:$I$12</c:f>
              <c:numCache>
                <c:formatCode>0</c:formatCode>
                <c:ptCount val="6"/>
                <c:pt idx="0">
                  <c:v>1701.55</c:v>
                </c:pt>
                <c:pt idx="1">
                  <c:v>1008.9199999999998</c:v>
                </c:pt>
                <c:pt idx="2">
                  <c:v>1354.1899999999998</c:v>
                </c:pt>
                <c:pt idx="3">
                  <c:v>880.68000000000006</c:v>
                </c:pt>
                <c:pt idx="4">
                  <c:v>1335.75</c:v>
                </c:pt>
                <c:pt idx="5">
                  <c:v>661.06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0B-42D1-8E69-08A65B716D5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Data_MT!$T$12</c:f>
              <c:numCache>
                <c:formatCode>0</c:formatCode>
                <c:ptCount val="1"/>
                <c:pt idx="0">
                  <c:v>1719.5654999999999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40B-42D1-8E69-08A65B716D5D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Data_MT!$M$12:$R$12</c:f>
              <c:numCache>
                <c:formatCode>0</c:formatCode>
                <c:ptCount val="6"/>
                <c:pt idx="0">
                  <c:v>1220.3499999999999</c:v>
                </c:pt>
                <c:pt idx="1">
                  <c:v>651.72</c:v>
                </c:pt>
                <c:pt idx="2">
                  <c:v>821.24000000000012</c:v>
                </c:pt>
                <c:pt idx="3">
                  <c:v>657.53</c:v>
                </c:pt>
                <c:pt idx="4">
                  <c:v>813.73</c:v>
                </c:pt>
                <c:pt idx="5">
                  <c:v>661.06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0B-42D1-8E69-08A65B716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510229502506636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Data_VSC_Boat!$D$2:$I$2</c:f>
              <c:numCache>
                <c:formatCode>0</c:formatCode>
                <c:ptCount val="6"/>
                <c:pt idx="0">
                  <c:v>2656</c:v>
                </c:pt>
                <c:pt idx="1">
                  <c:v>3194</c:v>
                </c:pt>
                <c:pt idx="2">
                  <c:v>2730</c:v>
                </c:pt>
                <c:pt idx="3">
                  <c:v>2890</c:v>
                </c:pt>
                <c:pt idx="4">
                  <c:v>2878</c:v>
                </c:pt>
                <c:pt idx="5">
                  <c:v>1206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0-4319-857A-C951D756D14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Data_VSC_Boat!$T$2</c:f>
              <c:numCache>
                <c:formatCode>0</c:formatCode>
                <c:ptCount val="1"/>
                <c:pt idx="0">
                  <c:v>3226.94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5C0-4319-857A-C951D756D14A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Data_VSC_Boat!$M$2:$R$2</c:f>
              <c:numCache>
                <c:formatCode>0</c:formatCode>
                <c:ptCount val="6"/>
                <c:pt idx="0">
                  <c:v>1518</c:v>
                </c:pt>
                <c:pt idx="1">
                  <c:v>1838</c:v>
                </c:pt>
                <c:pt idx="2">
                  <c:v>1583</c:v>
                </c:pt>
                <c:pt idx="3">
                  <c:v>1767</c:v>
                </c:pt>
                <c:pt idx="4">
                  <c:v>1698</c:v>
                </c:pt>
                <c:pt idx="5">
                  <c:v>1206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0-4319-857A-C951D756D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Data_Misc!$D$72:$I$72</c:f>
              <c:numCache>
                <c:formatCode>0</c:formatCode>
                <c:ptCount val="6"/>
                <c:pt idx="0">
                  <c:v>3887.1</c:v>
                </c:pt>
                <c:pt idx="1">
                  <c:v>5808.41</c:v>
                </c:pt>
                <c:pt idx="2">
                  <c:v>7230.0599999999995</c:v>
                </c:pt>
                <c:pt idx="3">
                  <c:v>6804.68</c:v>
                </c:pt>
                <c:pt idx="4">
                  <c:v>5610.3499999999995</c:v>
                </c:pt>
                <c:pt idx="5">
                  <c:v>2202.2799999999997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4F-49EB-9498-3ACAA35EFB6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Data_Misc!$T$72</c:f>
              <c:numCache>
                <c:formatCode>0</c:formatCode>
                <c:ptCount val="1"/>
                <c:pt idx="0">
                  <c:v>7303.3606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C4F-49EB-9498-3ACAA35EFB63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Data_Misc!$M$72:$R$72</c:f>
              <c:numCache>
                <c:formatCode>0</c:formatCode>
                <c:ptCount val="6"/>
                <c:pt idx="0">
                  <c:v>1830.14</c:v>
                </c:pt>
                <c:pt idx="1">
                  <c:v>2495.06</c:v>
                </c:pt>
                <c:pt idx="2">
                  <c:v>3909.6800000000003</c:v>
                </c:pt>
                <c:pt idx="3">
                  <c:v>3319.2300000000005</c:v>
                </c:pt>
                <c:pt idx="4">
                  <c:v>2681.55</c:v>
                </c:pt>
                <c:pt idx="5">
                  <c:v>2202.2799999999997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4F-49EB-9498-3ACAA35EF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Data_Misc!$D$92:$I$92</c:f>
              <c:numCache>
                <c:formatCode>0</c:formatCode>
                <c:ptCount val="6"/>
                <c:pt idx="0">
                  <c:v>283</c:v>
                </c:pt>
                <c:pt idx="1">
                  <c:v>339.84000000000003</c:v>
                </c:pt>
                <c:pt idx="2">
                  <c:v>668.05</c:v>
                </c:pt>
                <c:pt idx="3">
                  <c:v>522.54999999999995</c:v>
                </c:pt>
                <c:pt idx="4">
                  <c:v>356.5</c:v>
                </c:pt>
                <c:pt idx="5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1-4817-BEA1-8F45579940A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Data_Misc!$T$92</c:f>
              <c:numCache>
                <c:formatCode>0</c:formatCode>
                <c:ptCount val="1"/>
                <c:pt idx="0">
                  <c:v>675.73050000000001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631-4817-BEA1-8F45579940A6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Data_Misc!$M$92:$R$92</c:f>
              <c:numCache>
                <c:formatCode>0</c:formatCode>
                <c:ptCount val="6"/>
                <c:pt idx="0">
                  <c:v>130.5</c:v>
                </c:pt>
                <c:pt idx="1">
                  <c:v>248.84</c:v>
                </c:pt>
                <c:pt idx="2">
                  <c:v>444.35</c:v>
                </c:pt>
                <c:pt idx="3">
                  <c:v>274.55</c:v>
                </c:pt>
                <c:pt idx="4">
                  <c:v>192.5</c:v>
                </c:pt>
                <c:pt idx="5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31-4817-BEA1-8F4557994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Data_Misc!$D$112:$I$112</c:f>
              <c:numCache>
                <c:formatCode>0</c:formatCode>
                <c:ptCount val="6"/>
                <c:pt idx="0">
                  <c:v>3546.79</c:v>
                </c:pt>
                <c:pt idx="1">
                  <c:v>4030.9</c:v>
                </c:pt>
                <c:pt idx="2">
                  <c:v>3306.87</c:v>
                </c:pt>
                <c:pt idx="3">
                  <c:v>3279.94</c:v>
                </c:pt>
                <c:pt idx="4">
                  <c:v>2961.43</c:v>
                </c:pt>
                <c:pt idx="5">
                  <c:v>1295.92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37-49A2-8135-7EF3C246B14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Data_Misc!$T$112</c:f>
              <c:numCache>
                <c:formatCode>0</c:formatCode>
                <c:ptCount val="1"/>
                <c:pt idx="0">
                  <c:v>4072.2090000000003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937-49A2-8135-7EF3C246B142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Data_Misc!$M$112:$R$112</c:f>
              <c:numCache>
                <c:formatCode>0</c:formatCode>
                <c:ptCount val="6"/>
                <c:pt idx="0">
                  <c:v>1434.55</c:v>
                </c:pt>
                <c:pt idx="1">
                  <c:v>1736.35</c:v>
                </c:pt>
                <c:pt idx="2">
                  <c:v>1580.72</c:v>
                </c:pt>
                <c:pt idx="3">
                  <c:v>1443.75</c:v>
                </c:pt>
                <c:pt idx="4">
                  <c:v>1346.83</c:v>
                </c:pt>
                <c:pt idx="5">
                  <c:v>1295.92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37-49A2-8135-7EF3C246B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Data_Misc!$D$132:$I$132</c:f>
              <c:numCache>
                <c:formatCode>0</c:formatCode>
                <c:ptCount val="6"/>
                <c:pt idx="0">
                  <c:v>0</c:v>
                </c:pt>
                <c:pt idx="1">
                  <c:v>23</c:v>
                </c:pt>
                <c:pt idx="2">
                  <c:v>163</c:v>
                </c:pt>
                <c:pt idx="3">
                  <c:v>0</c:v>
                </c:pt>
                <c:pt idx="4">
                  <c:v>185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2-456A-BC23-97F930D9ACD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Data_Misc!$T$132</c:f>
              <c:numCache>
                <c:formatCode>0</c:formatCode>
                <c:ptCount val="1"/>
                <c:pt idx="0">
                  <c:v>187.85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142-456A-BC23-97F930D9ACD5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Data_Misc!$M$132:$R$132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151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42-456A-BC23-97F930D9A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Data_Misc!$D$152:$I$152</c:f>
              <c:numCache>
                <c:formatCode>0</c:formatCode>
                <c:ptCount val="6"/>
                <c:pt idx="0">
                  <c:v>114</c:v>
                </c:pt>
                <c:pt idx="1">
                  <c:v>181</c:v>
                </c:pt>
                <c:pt idx="2">
                  <c:v>1541.34</c:v>
                </c:pt>
                <c:pt idx="3">
                  <c:v>1661.75</c:v>
                </c:pt>
                <c:pt idx="4">
                  <c:v>1165.75</c:v>
                </c:pt>
                <c:pt idx="5">
                  <c:v>979.5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52-4873-A458-195631DFBED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Data_Misc!$T$152</c:f>
              <c:numCache>
                <c:formatCode>0</c:formatCode>
                <c:ptCount val="1"/>
                <c:pt idx="0">
                  <c:v>1679.3675000000001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752-4873-A458-195631DFBED5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Data_Misc!$M$152:$R$152</c:f>
              <c:numCache>
                <c:formatCode>0</c:formatCode>
                <c:ptCount val="6"/>
                <c:pt idx="0">
                  <c:v>99</c:v>
                </c:pt>
                <c:pt idx="1">
                  <c:v>65</c:v>
                </c:pt>
                <c:pt idx="2">
                  <c:v>1341</c:v>
                </c:pt>
                <c:pt idx="3">
                  <c:v>899.75</c:v>
                </c:pt>
                <c:pt idx="4">
                  <c:v>428.25</c:v>
                </c:pt>
                <c:pt idx="5">
                  <c:v>979.5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52-4873-A458-195631DFB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Data_Misc!$D$192:$I$192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28</c:v>
                </c:pt>
                <c:pt idx="4">
                  <c:v>26.5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4-4C68-BF0A-2D8C1E46825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Data_Misc!$T$192</c:f>
              <c:numCache>
                <c:formatCode>0</c:formatCode>
                <c:ptCount val="1"/>
                <c:pt idx="0">
                  <c:v>29.28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EC4-4C68-BF0A-2D8C1E468251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Data_Misc!$M$192:$R$192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  <c:pt idx="4">
                  <c:v>21.1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C4-4C68-BF0A-2D8C1E468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Data_Misc!$D$212:$I$212</c:f>
              <c:numCache>
                <c:formatCode>0</c:formatCode>
                <c:ptCount val="6"/>
                <c:pt idx="0">
                  <c:v>1803.3</c:v>
                </c:pt>
                <c:pt idx="1">
                  <c:v>1623.83</c:v>
                </c:pt>
                <c:pt idx="2">
                  <c:v>341.25</c:v>
                </c:pt>
                <c:pt idx="3">
                  <c:v>205.79</c:v>
                </c:pt>
                <c:pt idx="4">
                  <c:v>432.75</c:v>
                </c:pt>
                <c:pt idx="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0-4AE3-904A-EE79C23F809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Data_Misc!$T$212</c:f>
              <c:numCache>
                <c:formatCode>0</c:formatCode>
                <c:ptCount val="1"/>
                <c:pt idx="0">
                  <c:v>1822.3330000000001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EE0-4AE3-904A-EE79C23F8091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Data_Misc!$M$212:$R$212</c:f>
              <c:numCache>
                <c:formatCode>0</c:formatCode>
                <c:ptCount val="6"/>
                <c:pt idx="0">
                  <c:v>906</c:v>
                </c:pt>
                <c:pt idx="1">
                  <c:v>915.32999999999993</c:v>
                </c:pt>
                <c:pt idx="2">
                  <c:v>102</c:v>
                </c:pt>
                <c:pt idx="3">
                  <c:v>114.37</c:v>
                </c:pt>
                <c:pt idx="4">
                  <c:v>237.5</c:v>
                </c:pt>
                <c:pt idx="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0-4AE3-904A-EE79C23F8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Data_Misc!$D$172:$I$172</c:f>
              <c:numCache>
                <c:formatCode>0</c:formatCode>
                <c:ptCount val="6"/>
                <c:pt idx="0">
                  <c:v>122</c:v>
                </c:pt>
                <c:pt idx="1">
                  <c:v>23</c:v>
                </c:pt>
                <c:pt idx="2">
                  <c:v>14.55</c:v>
                </c:pt>
                <c:pt idx="3">
                  <c:v>66.8</c:v>
                </c:pt>
                <c:pt idx="4">
                  <c:v>412.05</c:v>
                </c:pt>
                <c:pt idx="5">
                  <c:v>99.75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E-4846-BC16-0A371FED4C1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Data_Misc!$T$172</c:f>
              <c:numCache>
                <c:formatCode>0</c:formatCode>
                <c:ptCount val="1"/>
                <c:pt idx="0">
                  <c:v>417.1705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49E-4846-BC16-0A371FED4C1B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Data_Misc!$M$172:$R$172</c:f>
              <c:numCache>
                <c:formatCode>0</c:formatCode>
                <c:ptCount val="6"/>
                <c:pt idx="0">
                  <c:v>31</c:v>
                </c:pt>
                <c:pt idx="1">
                  <c:v>13</c:v>
                </c:pt>
                <c:pt idx="2">
                  <c:v>14.55</c:v>
                </c:pt>
                <c:pt idx="3">
                  <c:v>14</c:v>
                </c:pt>
                <c:pt idx="4">
                  <c:v>247</c:v>
                </c:pt>
                <c:pt idx="5">
                  <c:v>99.75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9E-4846-BC16-0A371FED4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EFF-4802-96A7-A97E2B7F8D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Data_Facilities!$D$12:$I$12</c:f>
              <c:numCache>
                <c:formatCode>0</c:formatCode>
                <c:ptCount val="6"/>
                <c:pt idx="0">
                  <c:v>6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7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FF-4802-96A7-A97E2B7F8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08C-4263-BE0A-B08BB17E98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Data_Facilities!$D$32:$I$32</c:f>
              <c:numCache>
                <c:formatCode>0</c:formatCode>
                <c:ptCount val="6"/>
                <c:pt idx="0">
                  <c:v>40</c:v>
                </c:pt>
                <c:pt idx="1">
                  <c:v>36</c:v>
                </c:pt>
                <c:pt idx="2">
                  <c:v>27</c:v>
                </c:pt>
                <c:pt idx="3">
                  <c:v>28</c:v>
                </c:pt>
                <c:pt idx="4">
                  <c:v>23</c:v>
                </c:pt>
                <c:pt idx="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8C-4263-BE0A-B08BB17E9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1220570411279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Data_VSC_Paddlecraft!$D$2:$I$2</c:f>
              <c:numCache>
                <c:formatCode>0</c:formatCode>
                <c:ptCount val="6"/>
                <c:pt idx="0">
                  <c:v>469</c:v>
                </c:pt>
                <c:pt idx="1">
                  <c:v>744</c:v>
                </c:pt>
                <c:pt idx="2">
                  <c:v>810</c:v>
                </c:pt>
                <c:pt idx="3">
                  <c:v>837</c:v>
                </c:pt>
                <c:pt idx="4">
                  <c:v>884</c:v>
                </c:pt>
                <c:pt idx="5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35-4DDB-AB26-1F90A7A5629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Data_VSC_Paddlecraft!$T$2</c:f>
              <c:numCache>
                <c:formatCode>0</c:formatCode>
                <c:ptCount val="1"/>
                <c:pt idx="0">
                  <c:v>893.84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835-4DDB-AB26-1F90A7A56292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Data_VSC_Paddlecraft!$M$2:$R$2</c:f>
              <c:numCache>
                <c:formatCode>0</c:formatCode>
                <c:ptCount val="6"/>
                <c:pt idx="0">
                  <c:v>232</c:v>
                </c:pt>
                <c:pt idx="1">
                  <c:v>447</c:v>
                </c:pt>
                <c:pt idx="2">
                  <c:v>319</c:v>
                </c:pt>
                <c:pt idx="3">
                  <c:v>427</c:v>
                </c:pt>
                <c:pt idx="4">
                  <c:v>299</c:v>
                </c:pt>
                <c:pt idx="5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35-4DDB-AB26-1F90A7A56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Data_Misc!$D$232:$I$232</c:f>
              <c:numCache>
                <c:formatCode>0</c:formatCode>
                <c:ptCount val="6"/>
                <c:pt idx="0">
                  <c:v>211.57999999999998</c:v>
                </c:pt>
                <c:pt idx="1">
                  <c:v>382</c:v>
                </c:pt>
                <c:pt idx="2">
                  <c:v>305.75</c:v>
                </c:pt>
                <c:pt idx="3">
                  <c:v>605.91000000000008</c:v>
                </c:pt>
                <c:pt idx="4">
                  <c:v>610.19000000000005</c:v>
                </c:pt>
                <c:pt idx="5">
                  <c:v>117.83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8-4647-BF00-383485361ED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Data_Misc!$T$232</c:f>
              <c:numCache>
                <c:formatCode>0</c:formatCode>
                <c:ptCount val="1"/>
                <c:pt idx="0">
                  <c:v>617.29190000000006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7F8-4647-BF00-383485361ED8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Data_Misc!$M$232:$R$232</c:f>
              <c:numCache>
                <c:formatCode>0</c:formatCode>
                <c:ptCount val="6"/>
                <c:pt idx="0">
                  <c:v>125.5</c:v>
                </c:pt>
                <c:pt idx="1">
                  <c:v>141.5</c:v>
                </c:pt>
                <c:pt idx="2">
                  <c:v>156.67000000000002</c:v>
                </c:pt>
                <c:pt idx="3">
                  <c:v>208.5</c:v>
                </c:pt>
                <c:pt idx="4">
                  <c:v>243.36</c:v>
                </c:pt>
                <c:pt idx="5">
                  <c:v>117.83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F8-4647-BF00-383485361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2F-4FEA-89B6-44067E326A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Data_Facilities!$D$92:$I$92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2F-4FEA-89B6-44067E326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0B5-44EB-A466-B09866B477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Data_Facilities!$D$72:$I$72</c:f>
              <c:numCache>
                <c:formatCode>0</c:formatCode>
                <c:ptCount val="6"/>
                <c:pt idx="0">
                  <c:v>9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B5-44EB-A466-B09866B47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5-435E-85EF-B9FB8039D9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Data_Facilities!$D$52:$I$52</c:f>
              <c:numCache>
                <c:formatCode>0</c:formatCode>
                <c:ptCount val="6"/>
                <c:pt idx="0">
                  <c:v>14</c:v>
                </c:pt>
                <c:pt idx="1">
                  <c:v>8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45-435E-85EF-B9FB8039D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Data_Misc!$D$272:$I$272</c:f>
              <c:numCache>
                <c:formatCode>0</c:formatCode>
                <c:ptCount val="6"/>
                <c:pt idx="0">
                  <c:v>76</c:v>
                </c:pt>
                <c:pt idx="1">
                  <c:v>60</c:v>
                </c:pt>
                <c:pt idx="2">
                  <c:v>66</c:v>
                </c:pt>
                <c:pt idx="3">
                  <c:v>49</c:v>
                </c:pt>
                <c:pt idx="4">
                  <c:v>78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C2-4C6B-8834-58F2F3C9F1CC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Data_Misc!$M$272:$R$272</c:f>
              <c:numCache>
                <c:formatCode>0</c:formatCode>
                <c:ptCount val="6"/>
                <c:pt idx="0">
                  <c:v>20</c:v>
                </c:pt>
                <c:pt idx="1">
                  <c:v>7</c:v>
                </c:pt>
                <c:pt idx="2">
                  <c:v>19</c:v>
                </c:pt>
                <c:pt idx="3">
                  <c:v>13</c:v>
                </c:pt>
                <c:pt idx="4">
                  <c:v>16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C2-4C6B-8834-58F2F3C9F1CC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Data_Newbs!$T$12</c:f>
              <c:numCache>
                <c:formatCode>0</c:formatCode>
                <c:ptCount val="1"/>
                <c:pt idx="0">
                  <c:v>88.87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C2-4C6B-8834-58F2F3C9F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Data_VSC_Boat!$D$13:$I$13</c:f>
              <c:numCache>
                <c:formatCode>0</c:formatCode>
                <c:ptCount val="6"/>
                <c:pt idx="0">
                  <c:v>1085</c:v>
                </c:pt>
                <c:pt idx="1">
                  <c:v>1823</c:v>
                </c:pt>
                <c:pt idx="2">
                  <c:v>1728</c:v>
                </c:pt>
                <c:pt idx="3">
                  <c:v>2140</c:v>
                </c:pt>
                <c:pt idx="4">
                  <c:v>2255</c:v>
                </c:pt>
                <c:pt idx="5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7-4939-BC73-F1C5FD7D9FA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Data_VSC_Boat!$T$13</c:f>
              <c:numCache>
                <c:formatCode>0</c:formatCode>
                <c:ptCount val="1"/>
                <c:pt idx="0">
                  <c:v>2278.5500000000002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527-4939-BC73-F1C5FD7D9FA5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Data_VSC_Boat!$M$13:$R$13</c:f>
              <c:numCache>
                <c:formatCode>0</c:formatCode>
                <c:ptCount val="6"/>
                <c:pt idx="0">
                  <c:v>740</c:v>
                </c:pt>
                <c:pt idx="1">
                  <c:v>1155</c:v>
                </c:pt>
                <c:pt idx="2">
                  <c:v>1201</c:v>
                </c:pt>
                <c:pt idx="3">
                  <c:v>1315</c:v>
                </c:pt>
                <c:pt idx="4">
                  <c:v>1613</c:v>
                </c:pt>
                <c:pt idx="5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27-4939-BC73-F1C5FD7D9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Data_VSC_Paddlecraft!$D$13:$I$13</c:f>
              <c:numCache>
                <c:formatCode>0</c:formatCode>
                <c:ptCount val="6"/>
                <c:pt idx="0">
                  <c:v>293</c:v>
                </c:pt>
                <c:pt idx="1">
                  <c:v>349</c:v>
                </c:pt>
                <c:pt idx="2">
                  <c:v>745</c:v>
                </c:pt>
                <c:pt idx="3">
                  <c:v>424</c:v>
                </c:pt>
                <c:pt idx="4">
                  <c:v>1318</c:v>
                </c:pt>
                <c:pt idx="5">
                  <c:v>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A-4E5C-827E-5FEE5EB6312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Data_VSC_Paddlecraft!$T$13</c:f>
              <c:numCache>
                <c:formatCode>0</c:formatCode>
                <c:ptCount val="1"/>
                <c:pt idx="0">
                  <c:v>1332.18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15A-4E5C-827E-5FEE5EB63120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Data_VSC_Paddlecraft!$M$13:$R$13</c:f>
              <c:numCache>
                <c:formatCode>0</c:formatCode>
                <c:ptCount val="6"/>
                <c:pt idx="0">
                  <c:v>161</c:v>
                </c:pt>
                <c:pt idx="1">
                  <c:v>208</c:v>
                </c:pt>
                <c:pt idx="2">
                  <c:v>274</c:v>
                </c:pt>
                <c:pt idx="3">
                  <c:v>281</c:v>
                </c:pt>
                <c:pt idx="4">
                  <c:v>425</c:v>
                </c:pt>
                <c:pt idx="5">
                  <c:v>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5A-4E5C-827E-5FEE5EB63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Data_Visits!$D$13:$I$13</c:f>
              <c:numCache>
                <c:formatCode>0</c:formatCode>
                <c:ptCount val="6"/>
                <c:pt idx="0">
                  <c:v>1406</c:v>
                </c:pt>
                <c:pt idx="1">
                  <c:v>2278</c:v>
                </c:pt>
                <c:pt idx="2">
                  <c:v>2881</c:v>
                </c:pt>
                <c:pt idx="3">
                  <c:v>2665</c:v>
                </c:pt>
                <c:pt idx="4">
                  <c:v>2439</c:v>
                </c:pt>
                <c:pt idx="5">
                  <c:v>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D8-4C39-9A30-809DC2D273E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Data_Visits!$T$13</c:f>
              <c:numCache>
                <c:formatCode>0</c:formatCode>
                <c:ptCount val="1"/>
                <c:pt idx="0">
                  <c:v>2910.81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5D8-4C39-9A30-809DC2D273EF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Data_Visits!$M$13:$R$13</c:f>
              <c:numCache>
                <c:formatCode>0</c:formatCode>
                <c:ptCount val="6"/>
                <c:pt idx="0">
                  <c:v>638</c:v>
                </c:pt>
                <c:pt idx="1">
                  <c:v>1145</c:v>
                </c:pt>
                <c:pt idx="2">
                  <c:v>1456</c:v>
                </c:pt>
                <c:pt idx="3">
                  <c:v>1433</c:v>
                </c:pt>
                <c:pt idx="4">
                  <c:v>1252</c:v>
                </c:pt>
                <c:pt idx="5">
                  <c:v>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D8-4C39-9A30-809DC2D27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Data_PE!$D$13:$I$13</c:f>
              <c:numCache>
                <c:formatCode>0</c:formatCode>
                <c:ptCount val="6"/>
                <c:pt idx="0">
                  <c:v>346</c:v>
                </c:pt>
                <c:pt idx="1">
                  <c:v>479</c:v>
                </c:pt>
                <c:pt idx="2">
                  <c:v>2562</c:v>
                </c:pt>
                <c:pt idx="3">
                  <c:v>3571</c:v>
                </c:pt>
                <c:pt idx="4">
                  <c:v>2486</c:v>
                </c:pt>
                <c:pt idx="5">
                  <c:v>1699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0-4577-9C1E-82D88EE816A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Data_PE!$T$13</c:f>
              <c:numCache>
                <c:formatCode>0</c:formatCode>
                <c:ptCount val="1"/>
                <c:pt idx="0">
                  <c:v>3607.71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170-4577-9C1E-82D88EE816AD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Data_PE!$M$13:$R$13</c:f>
              <c:numCache>
                <c:formatCode>0</c:formatCode>
                <c:ptCount val="6"/>
                <c:pt idx="0">
                  <c:v>152</c:v>
                </c:pt>
                <c:pt idx="1">
                  <c:v>139</c:v>
                </c:pt>
                <c:pt idx="2">
                  <c:v>2054</c:v>
                </c:pt>
                <c:pt idx="3">
                  <c:v>3247</c:v>
                </c:pt>
                <c:pt idx="4">
                  <c:v>2232</c:v>
                </c:pt>
                <c:pt idx="5">
                  <c:v>1699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70-4577-9C1E-82D88EE81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2D-4613-8DB6-83D27F912A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Data_Membership!$D$13:$I$13</c:f>
              <c:numCache>
                <c:formatCode>0</c:formatCode>
                <c:ptCount val="6"/>
                <c:pt idx="0">
                  <c:v>1138</c:v>
                </c:pt>
                <c:pt idx="1">
                  <c:v>1097</c:v>
                </c:pt>
                <c:pt idx="2">
                  <c:v>998</c:v>
                </c:pt>
                <c:pt idx="3">
                  <c:v>952</c:v>
                </c:pt>
                <c:pt idx="4">
                  <c:v>931</c:v>
                </c:pt>
                <c:pt idx="5">
                  <c:v>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2D-4613-8DB6-83D27F912AF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Data_Membership!$K$13</c:f>
              <c:numCache>
                <c:formatCode>0</c:formatCode>
                <c:ptCount val="1"/>
                <c:pt idx="0">
                  <c:v>1150.3800000000001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2D-4613-8DB6-83D27F912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Data_Visits!$D$2:$I$2</c:f>
              <c:numCache>
                <c:formatCode>0</c:formatCode>
                <c:ptCount val="6"/>
                <c:pt idx="0">
                  <c:v>1004</c:v>
                </c:pt>
                <c:pt idx="1">
                  <c:v>1723</c:v>
                </c:pt>
                <c:pt idx="2">
                  <c:v>2151</c:v>
                </c:pt>
                <c:pt idx="3">
                  <c:v>2077</c:v>
                </c:pt>
                <c:pt idx="4">
                  <c:v>1604</c:v>
                </c:pt>
                <c:pt idx="5">
                  <c:v>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B7-4BDB-9D89-BB97249B845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Data_Visits!$T$2</c:f>
              <c:numCache>
                <c:formatCode>0</c:formatCode>
                <c:ptCount val="1"/>
                <c:pt idx="0">
                  <c:v>2173.5100000000002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4B7-4BDB-9D89-BB97249B845C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Data_Visits!$M$2:$R$2</c:f>
              <c:numCache>
                <c:formatCode>0</c:formatCode>
                <c:ptCount val="6"/>
                <c:pt idx="0">
                  <c:v>349</c:v>
                </c:pt>
                <c:pt idx="1">
                  <c:v>829</c:v>
                </c:pt>
                <c:pt idx="2">
                  <c:v>1003</c:v>
                </c:pt>
                <c:pt idx="3">
                  <c:v>1200</c:v>
                </c:pt>
                <c:pt idx="4">
                  <c:v>793</c:v>
                </c:pt>
                <c:pt idx="5">
                  <c:v>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B7-4BDB-9D89-BB97249B8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Data_Newbs!$D$13:$I$13</c:f>
              <c:numCache>
                <c:formatCode>0</c:formatCode>
                <c:ptCount val="6"/>
                <c:pt idx="0">
                  <c:v>78</c:v>
                </c:pt>
                <c:pt idx="1">
                  <c:v>70</c:v>
                </c:pt>
                <c:pt idx="2">
                  <c:v>70</c:v>
                </c:pt>
                <c:pt idx="3">
                  <c:v>95</c:v>
                </c:pt>
                <c:pt idx="4">
                  <c:v>81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E8-43EC-97E9-A7567D272A3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Data_Newbs!$T$13</c:f>
              <c:numCache>
                <c:formatCode>0</c:formatCode>
                <c:ptCount val="1"/>
                <c:pt idx="0">
                  <c:v>117.15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FE8-43EC-97E9-A7567D272A32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Data_Newbs!$M$13:$R$13</c:f>
              <c:numCache>
                <c:formatCode>0</c:formatCode>
                <c:ptCount val="6"/>
                <c:pt idx="0">
                  <c:v>34</c:v>
                </c:pt>
                <c:pt idx="1">
                  <c:v>43</c:v>
                </c:pt>
                <c:pt idx="2">
                  <c:v>34</c:v>
                </c:pt>
                <c:pt idx="3">
                  <c:v>48</c:v>
                </c:pt>
                <c:pt idx="4">
                  <c:v>34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E8-43EC-97E9-A7567D272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Data_Boat!$D$13:$I$13</c:f>
              <c:numCache>
                <c:formatCode>0</c:formatCode>
                <c:ptCount val="6"/>
                <c:pt idx="0">
                  <c:v>2998.2599999999998</c:v>
                </c:pt>
                <c:pt idx="1">
                  <c:v>2295.1799999999998</c:v>
                </c:pt>
                <c:pt idx="2">
                  <c:v>2191.87</c:v>
                </c:pt>
                <c:pt idx="3">
                  <c:v>1720.86</c:v>
                </c:pt>
                <c:pt idx="4">
                  <c:v>1578.81</c:v>
                </c:pt>
                <c:pt idx="5">
                  <c:v>610.16000000000008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8-4EC3-B78D-93B57D473A5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Data_Boat!$T$13</c:f>
              <c:numCache>
                <c:formatCode>0</c:formatCode>
                <c:ptCount val="1"/>
                <c:pt idx="0">
                  <c:v>3029.2425999999996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CE8-4EC3-B78D-93B57D473A5A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Data_Boat!$M$13:$R$13</c:f>
              <c:numCache>
                <c:formatCode>0</c:formatCode>
                <c:ptCount val="6"/>
                <c:pt idx="0">
                  <c:v>1306.4000000000001</c:v>
                </c:pt>
                <c:pt idx="1">
                  <c:v>966.04000000000008</c:v>
                </c:pt>
                <c:pt idx="2">
                  <c:v>804.53</c:v>
                </c:pt>
                <c:pt idx="3">
                  <c:v>750.19</c:v>
                </c:pt>
                <c:pt idx="4">
                  <c:v>787</c:v>
                </c:pt>
                <c:pt idx="5">
                  <c:v>610.16000000000008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E8-4EC3-B78D-93B57D473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6906320768"/>
          <c:y val="0.11255019404625706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Data_Misc!$D$13:$I$13</c:f>
              <c:numCache>
                <c:formatCode>0</c:formatCode>
                <c:ptCount val="6"/>
                <c:pt idx="0">
                  <c:v>193.16000000000003</c:v>
                </c:pt>
                <c:pt idx="1">
                  <c:v>187.46</c:v>
                </c:pt>
                <c:pt idx="2">
                  <c:v>201.80999999999995</c:v>
                </c:pt>
                <c:pt idx="3">
                  <c:v>283.73999999999995</c:v>
                </c:pt>
                <c:pt idx="4">
                  <c:v>314.42000000000007</c:v>
                </c:pt>
                <c:pt idx="5">
                  <c:v>35.140000000000008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8-4775-9C13-1CD46FFD1D7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Data_Misc!$T$13</c:f>
              <c:numCache>
                <c:formatCode>0</c:formatCode>
                <c:ptCount val="1"/>
                <c:pt idx="0">
                  <c:v>318.56420000000008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818-4775-9C13-1CD46FFD1D79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Data_Misc!$M$13:$R$13</c:f>
              <c:numCache>
                <c:formatCode>0</c:formatCode>
                <c:ptCount val="6"/>
                <c:pt idx="0">
                  <c:v>130.63999999999999</c:v>
                </c:pt>
                <c:pt idx="1">
                  <c:v>79.930000000000007</c:v>
                </c:pt>
                <c:pt idx="2">
                  <c:v>85.32</c:v>
                </c:pt>
                <c:pt idx="3">
                  <c:v>119.26999999999997</c:v>
                </c:pt>
                <c:pt idx="4">
                  <c:v>156.22999999999999</c:v>
                </c:pt>
                <c:pt idx="5">
                  <c:v>35.140000000000008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18-4775-9C13-1CD46FFD1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Data_Misc!$D$53:$I$53</c:f>
              <c:numCache>
                <c:formatCode>0</c:formatCode>
                <c:ptCount val="6"/>
                <c:pt idx="0">
                  <c:v>3306.23</c:v>
                </c:pt>
                <c:pt idx="1">
                  <c:v>3803.5699999999997</c:v>
                </c:pt>
                <c:pt idx="2">
                  <c:v>3546.77</c:v>
                </c:pt>
                <c:pt idx="3">
                  <c:v>4190.08</c:v>
                </c:pt>
                <c:pt idx="4">
                  <c:v>2656.0699999999997</c:v>
                </c:pt>
                <c:pt idx="5">
                  <c:v>674.37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6-40D9-9F72-4CF55CA83D9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Data_Misc!$T$53</c:f>
              <c:numCache>
                <c:formatCode>0</c:formatCode>
                <c:ptCount val="1"/>
                <c:pt idx="0">
                  <c:v>4232.9808000000003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3D6-40D9-9F72-4CF55CA83D9B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Data_Misc!$M$53:$R$53</c:f>
              <c:numCache>
                <c:formatCode>0</c:formatCode>
                <c:ptCount val="6"/>
                <c:pt idx="0">
                  <c:v>1316.9</c:v>
                </c:pt>
                <c:pt idx="1">
                  <c:v>2089.8200000000002</c:v>
                </c:pt>
                <c:pt idx="2">
                  <c:v>1798.3899999999999</c:v>
                </c:pt>
                <c:pt idx="3">
                  <c:v>2232.7800000000002</c:v>
                </c:pt>
                <c:pt idx="4">
                  <c:v>1433.47</c:v>
                </c:pt>
                <c:pt idx="5">
                  <c:v>674.37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6-40D9-9F72-4CF55CA83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Data_Misc!$D$33:$I$33</c:f>
              <c:numCache>
                <c:formatCode>0</c:formatCode>
                <c:ptCount val="6"/>
                <c:pt idx="0">
                  <c:v>760</c:v>
                </c:pt>
                <c:pt idx="1">
                  <c:v>495</c:v>
                </c:pt>
                <c:pt idx="2">
                  <c:v>625</c:v>
                </c:pt>
                <c:pt idx="3">
                  <c:v>624</c:v>
                </c:pt>
                <c:pt idx="4">
                  <c:v>636</c:v>
                </c:pt>
                <c:pt idx="5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8-4D34-84E7-2E5D85A0A71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Data_Misc!$T$33</c:f>
              <c:numCache>
                <c:formatCode>0</c:formatCode>
                <c:ptCount val="1"/>
                <c:pt idx="0">
                  <c:v>768.6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BF8-4D34-84E7-2E5D85A0A716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Data_Misc!$M$33:$R$33</c:f>
              <c:numCache>
                <c:formatCode>0</c:formatCode>
                <c:ptCount val="6"/>
                <c:pt idx="0">
                  <c:v>511</c:v>
                </c:pt>
                <c:pt idx="1">
                  <c:v>214</c:v>
                </c:pt>
                <c:pt idx="2">
                  <c:v>238</c:v>
                </c:pt>
                <c:pt idx="3">
                  <c:v>263</c:v>
                </c:pt>
                <c:pt idx="4">
                  <c:v>175</c:v>
                </c:pt>
                <c:pt idx="5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F8-4D34-84E7-2E5D85A0A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Data_Misc!$D$253:$I$253</c:f>
              <c:numCache>
                <c:formatCode>0</c:formatCode>
                <c:ptCount val="6"/>
                <c:pt idx="0">
                  <c:v>1906.94</c:v>
                </c:pt>
                <c:pt idx="1">
                  <c:v>1565.45</c:v>
                </c:pt>
                <c:pt idx="2">
                  <c:v>1414</c:v>
                </c:pt>
                <c:pt idx="3">
                  <c:v>1070</c:v>
                </c:pt>
                <c:pt idx="4">
                  <c:v>441.75</c:v>
                </c:pt>
                <c:pt idx="5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FA-4A48-BE98-465BC321F70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Data_Misc!$T$253</c:f>
              <c:numCache>
                <c:formatCode>0</c:formatCode>
                <c:ptCount val="1"/>
                <c:pt idx="0">
                  <c:v>1927.0094000000001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DFA-4A48-BE98-465BC321F704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Data_Misc!$M$253:$R$253</c:f>
              <c:numCache>
                <c:formatCode>0</c:formatCode>
                <c:ptCount val="6"/>
                <c:pt idx="0">
                  <c:v>863.73</c:v>
                </c:pt>
                <c:pt idx="1">
                  <c:v>826.70999999999992</c:v>
                </c:pt>
                <c:pt idx="2">
                  <c:v>763</c:v>
                </c:pt>
                <c:pt idx="3">
                  <c:v>620.25</c:v>
                </c:pt>
                <c:pt idx="4">
                  <c:v>118.5</c:v>
                </c:pt>
                <c:pt idx="5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FA-4A48-BE98-465BC321F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Data_MT!$D$13:$I$13</c:f>
              <c:numCache>
                <c:formatCode>0</c:formatCode>
                <c:ptCount val="6"/>
                <c:pt idx="0">
                  <c:v>1047.56</c:v>
                </c:pt>
                <c:pt idx="1">
                  <c:v>1172.1599999999999</c:v>
                </c:pt>
                <c:pt idx="2">
                  <c:v>1318.3400000000001</c:v>
                </c:pt>
                <c:pt idx="3">
                  <c:v>1338.6499999999999</c:v>
                </c:pt>
                <c:pt idx="4">
                  <c:v>1253.5500000000002</c:v>
                </c:pt>
                <c:pt idx="5">
                  <c:v>621.44000000000005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1-4395-8153-468A387F44A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Data_MT!$T$13</c:f>
              <c:numCache>
                <c:formatCode>0</c:formatCode>
                <c:ptCount val="1"/>
                <c:pt idx="0">
                  <c:v>1353.0364999999999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351-4395-8153-468A387F44A4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Data_MT!$M$13:$R$13</c:f>
              <c:numCache>
                <c:formatCode>0</c:formatCode>
                <c:ptCount val="6"/>
                <c:pt idx="0">
                  <c:v>631.88</c:v>
                </c:pt>
                <c:pt idx="1">
                  <c:v>606.31000000000006</c:v>
                </c:pt>
                <c:pt idx="2">
                  <c:v>735.45999999999992</c:v>
                </c:pt>
                <c:pt idx="3">
                  <c:v>895</c:v>
                </c:pt>
                <c:pt idx="4">
                  <c:v>721.8</c:v>
                </c:pt>
                <c:pt idx="5">
                  <c:v>621.44000000000005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51-4395-8153-468A387F4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Data_Misc!$D$73:$I$73</c:f>
              <c:numCache>
                <c:formatCode>0</c:formatCode>
                <c:ptCount val="6"/>
                <c:pt idx="0">
                  <c:v>2747.49</c:v>
                </c:pt>
                <c:pt idx="1">
                  <c:v>4642.9800000000005</c:v>
                </c:pt>
                <c:pt idx="2">
                  <c:v>6765.6100000000006</c:v>
                </c:pt>
                <c:pt idx="3">
                  <c:v>5899.8099999999995</c:v>
                </c:pt>
                <c:pt idx="4">
                  <c:v>6978.4000000000015</c:v>
                </c:pt>
                <c:pt idx="5">
                  <c:v>1930.1999999999998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4E-440E-80AB-76D79D6C454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Data_Misc!$T$73</c:f>
              <c:numCache>
                <c:formatCode>0</c:formatCode>
                <c:ptCount val="1"/>
                <c:pt idx="0">
                  <c:v>7049.1840000000011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34E-440E-80AB-76D79D6C4545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Data_Misc!$M$73:$R$73</c:f>
              <c:numCache>
                <c:formatCode>0</c:formatCode>
                <c:ptCount val="6"/>
                <c:pt idx="0">
                  <c:v>1795.38</c:v>
                </c:pt>
                <c:pt idx="1">
                  <c:v>2975.01</c:v>
                </c:pt>
                <c:pt idx="2">
                  <c:v>3977.5599999999995</c:v>
                </c:pt>
                <c:pt idx="3">
                  <c:v>3160.76</c:v>
                </c:pt>
                <c:pt idx="4">
                  <c:v>3869.55</c:v>
                </c:pt>
                <c:pt idx="5">
                  <c:v>1930.1999999999998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4E-440E-80AB-76D79D6C4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Data_Misc!$D$93:$I$93</c:f>
              <c:numCache>
                <c:formatCode>0</c:formatCode>
                <c:ptCount val="6"/>
                <c:pt idx="0">
                  <c:v>547.5</c:v>
                </c:pt>
                <c:pt idx="1">
                  <c:v>844.7</c:v>
                </c:pt>
                <c:pt idx="2">
                  <c:v>1360.85</c:v>
                </c:pt>
                <c:pt idx="3">
                  <c:v>1271.7</c:v>
                </c:pt>
                <c:pt idx="4">
                  <c:v>2156.38</c:v>
                </c:pt>
                <c:pt idx="5">
                  <c:v>1048.25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9-4525-82D9-C5442213FF1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Data_Misc!$T$93</c:f>
              <c:numCache>
                <c:formatCode>0</c:formatCode>
                <c:ptCount val="1"/>
                <c:pt idx="0">
                  <c:v>2178.9438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739-4525-82D9-C5442213FF10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Data_Misc!$M$93:$R$93</c:f>
              <c:numCache>
                <c:formatCode>0</c:formatCode>
                <c:ptCount val="6"/>
                <c:pt idx="0">
                  <c:v>233.5</c:v>
                </c:pt>
                <c:pt idx="1">
                  <c:v>259.25</c:v>
                </c:pt>
                <c:pt idx="2">
                  <c:v>686.94999999999993</c:v>
                </c:pt>
                <c:pt idx="3">
                  <c:v>634.29999999999995</c:v>
                </c:pt>
                <c:pt idx="4">
                  <c:v>1047.52</c:v>
                </c:pt>
                <c:pt idx="5">
                  <c:v>1048.25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39-4525-82D9-C5442213F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Data_Misc!$D$113:$I$113</c:f>
              <c:numCache>
                <c:formatCode>0</c:formatCode>
                <c:ptCount val="6"/>
                <c:pt idx="0">
                  <c:v>5817.8899999999994</c:v>
                </c:pt>
                <c:pt idx="1">
                  <c:v>4364.6900000000005</c:v>
                </c:pt>
                <c:pt idx="2">
                  <c:v>5806.07</c:v>
                </c:pt>
                <c:pt idx="3">
                  <c:v>6814.85</c:v>
                </c:pt>
                <c:pt idx="4">
                  <c:v>6893.68</c:v>
                </c:pt>
                <c:pt idx="5">
                  <c:v>2507.1999999999998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1-4BF9-8A83-6AA49350311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Data_Misc!$T$113</c:f>
              <c:numCache>
                <c:formatCode>0</c:formatCode>
                <c:ptCount val="1"/>
                <c:pt idx="0">
                  <c:v>6963.6168000000007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9A1-4BF9-8A83-6AA493503110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Data_Misc!$M$113:$R$113</c:f>
              <c:numCache>
                <c:formatCode>0</c:formatCode>
                <c:ptCount val="6"/>
                <c:pt idx="0">
                  <c:v>2664.6299999999997</c:v>
                </c:pt>
                <c:pt idx="1">
                  <c:v>2308.6499999999996</c:v>
                </c:pt>
                <c:pt idx="2">
                  <c:v>2984.02</c:v>
                </c:pt>
                <c:pt idx="3">
                  <c:v>3560.8</c:v>
                </c:pt>
                <c:pt idx="4">
                  <c:v>2449.4</c:v>
                </c:pt>
                <c:pt idx="5">
                  <c:v>2507.1999999999998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A1-4BF9-8A83-6AA493503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1221214216335291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Data_PE!$D$2:$I$2</c:f>
              <c:numCache>
                <c:formatCode>0</c:formatCode>
                <c:ptCount val="6"/>
                <c:pt idx="0">
                  <c:v>2044</c:v>
                </c:pt>
                <c:pt idx="1">
                  <c:v>1920</c:v>
                </c:pt>
                <c:pt idx="2">
                  <c:v>2009</c:v>
                </c:pt>
                <c:pt idx="3">
                  <c:v>2011</c:v>
                </c:pt>
                <c:pt idx="4">
                  <c:v>2285</c:v>
                </c:pt>
                <c:pt idx="5">
                  <c:v>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2-4365-BC62-7CF94D3C43A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Data_PE!$T$2</c:f>
              <c:numCache>
                <c:formatCode>0</c:formatCode>
                <c:ptCount val="1"/>
                <c:pt idx="0">
                  <c:v>2308.85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AD2-4365-BC62-7CF94D3C43A6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Data_PE!$M$2:$R$2</c:f>
              <c:numCache>
                <c:formatCode>0</c:formatCode>
                <c:ptCount val="6"/>
                <c:pt idx="0">
                  <c:v>1561</c:v>
                </c:pt>
                <c:pt idx="1">
                  <c:v>1480</c:v>
                </c:pt>
                <c:pt idx="2">
                  <c:v>1524</c:v>
                </c:pt>
                <c:pt idx="3">
                  <c:v>1677</c:v>
                </c:pt>
                <c:pt idx="4">
                  <c:v>1729</c:v>
                </c:pt>
                <c:pt idx="5">
                  <c:v>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D2-4365-BC62-7CF94D3C4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Data_Misc!$D$133:$I$133</c:f>
              <c:numCache>
                <c:formatCode>0</c:formatCode>
                <c:ptCount val="6"/>
                <c:pt idx="0">
                  <c:v>615</c:v>
                </c:pt>
                <c:pt idx="1">
                  <c:v>217.84</c:v>
                </c:pt>
                <c:pt idx="2">
                  <c:v>333</c:v>
                </c:pt>
                <c:pt idx="3">
                  <c:v>21.5</c:v>
                </c:pt>
                <c:pt idx="4">
                  <c:v>67.069999999999993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A9-44DD-AEC0-2D5C8D8E368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Data_Misc!$T$133</c:f>
              <c:numCache>
                <c:formatCode>0</c:formatCode>
                <c:ptCount val="1"/>
                <c:pt idx="0">
                  <c:v>622.15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2A9-44DD-AEC0-2D5C8D8E3685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Data_Misc!$M$133:$R$133</c:f>
              <c:numCache>
                <c:formatCode>0</c:formatCode>
                <c:ptCount val="6"/>
                <c:pt idx="0">
                  <c:v>385.25</c:v>
                </c:pt>
                <c:pt idx="1">
                  <c:v>77.84</c:v>
                </c:pt>
                <c:pt idx="2">
                  <c:v>323</c:v>
                </c:pt>
                <c:pt idx="3">
                  <c:v>0</c:v>
                </c:pt>
                <c:pt idx="4">
                  <c:v>26.5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A9-44DD-AEC0-2D5C8D8E3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Data_Misc!$D$153:$I$153</c:f>
              <c:numCache>
                <c:formatCode>0</c:formatCode>
                <c:ptCount val="6"/>
                <c:pt idx="0">
                  <c:v>217</c:v>
                </c:pt>
                <c:pt idx="1">
                  <c:v>637</c:v>
                </c:pt>
                <c:pt idx="2">
                  <c:v>2100.5</c:v>
                </c:pt>
                <c:pt idx="3">
                  <c:v>464.2</c:v>
                </c:pt>
                <c:pt idx="4">
                  <c:v>1849.55</c:v>
                </c:pt>
                <c:pt idx="5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89-41AF-BD3D-1536A8466A6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Data_Misc!$T$153</c:f>
              <c:numCache>
                <c:formatCode>0</c:formatCode>
                <c:ptCount val="1"/>
                <c:pt idx="0">
                  <c:v>2122.5050000000001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089-41AF-BD3D-1536A8466A63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Data_Misc!$M$153:$R$153</c:f>
              <c:numCache>
                <c:formatCode>0</c:formatCode>
                <c:ptCount val="6"/>
                <c:pt idx="0">
                  <c:v>25.5</c:v>
                </c:pt>
                <c:pt idx="1">
                  <c:v>216</c:v>
                </c:pt>
                <c:pt idx="2">
                  <c:v>608.5</c:v>
                </c:pt>
                <c:pt idx="3">
                  <c:v>208.7</c:v>
                </c:pt>
                <c:pt idx="4">
                  <c:v>714.1</c:v>
                </c:pt>
                <c:pt idx="5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9-41AF-BD3D-1536A8466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Data_Misc!$D$193:$I$193</c:f>
              <c:numCache>
                <c:formatCode>0</c:formatCode>
                <c:ptCount val="6"/>
                <c:pt idx="0">
                  <c:v>61.3</c:v>
                </c:pt>
                <c:pt idx="1">
                  <c:v>35.9</c:v>
                </c:pt>
                <c:pt idx="2">
                  <c:v>152.69999999999999</c:v>
                </c:pt>
                <c:pt idx="3">
                  <c:v>152.02000000000001</c:v>
                </c:pt>
                <c:pt idx="4">
                  <c:v>159.30000000000001</c:v>
                </c:pt>
                <c:pt idx="5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AA-41DE-B7B3-88EC407B863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Data_Misc!$T$193</c:f>
              <c:numCache>
                <c:formatCode>0</c:formatCode>
                <c:ptCount val="1"/>
                <c:pt idx="0">
                  <c:v>161.893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7AA-41DE-B7B3-88EC407B8631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Data_Misc!$M$193:$R$193</c:f>
              <c:numCache>
                <c:formatCode>0</c:formatCode>
                <c:ptCount val="6"/>
                <c:pt idx="0">
                  <c:v>10</c:v>
                </c:pt>
                <c:pt idx="1">
                  <c:v>27.9</c:v>
                </c:pt>
                <c:pt idx="2">
                  <c:v>49.9</c:v>
                </c:pt>
                <c:pt idx="3">
                  <c:v>52.9</c:v>
                </c:pt>
                <c:pt idx="4">
                  <c:v>78.45</c:v>
                </c:pt>
                <c:pt idx="5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AA-41DE-B7B3-88EC407B8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Data_Misc!$D$173:$I$173</c:f>
              <c:numCache>
                <c:formatCode>0</c:formatCode>
                <c:ptCount val="6"/>
                <c:pt idx="0">
                  <c:v>759.06000000000006</c:v>
                </c:pt>
                <c:pt idx="1">
                  <c:v>553.1</c:v>
                </c:pt>
                <c:pt idx="2">
                  <c:v>855.86</c:v>
                </c:pt>
                <c:pt idx="3">
                  <c:v>1697.9</c:v>
                </c:pt>
                <c:pt idx="4">
                  <c:v>3350.95</c:v>
                </c:pt>
                <c:pt idx="5">
                  <c:v>1328.5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0-42EE-A28B-7DE1E0A8C40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Data_Misc!$T$173</c:f>
              <c:numCache>
                <c:formatCode>0</c:formatCode>
                <c:ptCount val="1"/>
                <c:pt idx="0">
                  <c:v>3385.4594999999999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E30-42EE-A28B-7DE1E0A8C40B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Data_Misc!$M$173:$R$173</c:f>
              <c:numCache>
                <c:formatCode>0</c:formatCode>
                <c:ptCount val="6"/>
                <c:pt idx="0">
                  <c:v>9.6</c:v>
                </c:pt>
                <c:pt idx="1">
                  <c:v>195.7</c:v>
                </c:pt>
                <c:pt idx="2">
                  <c:v>476.96</c:v>
                </c:pt>
                <c:pt idx="3">
                  <c:v>533.4</c:v>
                </c:pt>
                <c:pt idx="4">
                  <c:v>1913.75</c:v>
                </c:pt>
                <c:pt idx="5">
                  <c:v>1328.5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30-42EE-A28B-7DE1E0A8C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8D-49E0-A9C2-FD28C8A0E5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Data_Facilities!$D$13:$I$13</c:f>
              <c:numCache>
                <c:formatCode>0</c:formatCode>
                <c:ptCount val="6"/>
                <c:pt idx="0">
                  <c:v>9</c:v>
                </c:pt>
                <c:pt idx="1">
                  <c:v>6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8D-49E0-A9C2-FD28C8A0E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A9-45B0-B35D-A01A34BB27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Data_Facilities!$D$33:$I$33</c:f>
              <c:numCache>
                <c:formatCode>0</c:formatCode>
                <c:ptCount val="6"/>
                <c:pt idx="0">
                  <c:v>54</c:v>
                </c:pt>
                <c:pt idx="1">
                  <c:v>47</c:v>
                </c:pt>
                <c:pt idx="2">
                  <c:v>45</c:v>
                </c:pt>
                <c:pt idx="3">
                  <c:v>31</c:v>
                </c:pt>
                <c:pt idx="4">
                  <c:v>28</c:v>
                </c:pt>
                <c:pt idx="5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A9-45B0-B35D-A01A34BB2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Data_Misc!$D$213:$I$213</c:f>
              <c:numCache>
                <c:formatCode>0</c:formatCode>
                <c:ptCount val="6"/>
                <c:pt idx="0">
                  <c:v>68.7</c:v>
                </c:pt>
                <c:pt idx="1">
                  <c:v>237</c:v>
                </c:pt>
                <c:pt idx="2">
                  <c:v>326.88</c:v>
                </c:pt>
                <c:pt idx="3">
                  <c:v>465.85</c:v>
                </c:pt>
                <c:pt idx="4">
                  <c:v>256.5</c:v>
                </c:pt>
                <c:pt idx="5">
                  <c:v>71.5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B-463B-B4DE-40C2B33F3EC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Data_Misc!$T$213</c:f>
              <c:numCache>
                <c:formatCode>0</c:formatCode>
                <c:ptCount val="1"/>
                <c:pt idx="0">
                  <c:v>471.50850000000003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AAB-463B-B4DE-40C2B33F3ECE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Data_Misc!$M$213:$R$213</c:f>
              <c:numCache>
                <c:formatCode>0</c:formatCode>
                <c:ptCount val="6"/>
                <c:pt idx="0">
                  <c:v>11.9</c:v>
                </c:pt>
                <c:pt idx="1">
                  <c:v>55</c:v>
                </c:pt>
                <c:pt idx="2">
                  <c:v>188.23</c:v>
                </c:pt>
                <c:pt idx="3">
                  <c:v>63.6</c:v>
                </c:pt>
                <c:pt idx="4">
                  <c:v>53.5</c:v>
                </c:pt>
                <c:pt idx="5">
                  <c:v>71.5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AB-463B-B4DE-40C2B33F3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Data_Misc!$D$233:$I$233</c:f>
              <c:numCache>
                <c:formatCode>0</c:formatCode>
                <c:ptCount val="6"/>
                <c:pt idx="0">
                  <c:v>32.409999999999997</c:v>
                </c:pt>
                <c:pt idx="1">
                  <c:v>86.6</c:v>
                </c:pt>
                <c:pt idx="2">
                  <c:v>139.55000000000001</c:v>
                </c:pt>
                <c:pt idx="3">
                  <c:v>187.8</c:v>
                </c:pt>
                <c:pt idx="4">
                  <c:v>630.4</c:v>
                </c:pt>
                <c:pt idx="5">
                  <c:v>120.45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04-4811-BD5E-66BE74DF5ED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Data_Misc!$T$233</c:f>
              <c:numCache>
                <c:formatCode>0</c:formatCode>
                <c:ptCount val="1"/>
                <c:pt idx="0">
                  <c:v>637.70399999999995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E04-4811-BD5E-66BE74DF5ED5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Data_Misc!$M$233:$R$233</c:f>
              <c:numCache>
                <c:formatCode>0</c:formatCode>
                <c:ptCount val="6"/>
                <c:pt idx="0">
                  <c:v>22.63</c:v>
                </c:pt>
                <c:pt idx="1">
                  <c:v>27.15</c:v>
                </c:pt>
                <c:pt idx="2">
                  <c:v>69</c:v>
                </c:pt>
                <c:pt idx="3">
                  <c:v>82.4</c:v>
                </c:pt>
                <c:pt idx="4">
                  <c:v>345.6</c:v>
                </c:pt>
                <c:pt idx="5">
                  <c:v>120.45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04-4811-BD5E-66BE74DF5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150-46D0-9800-5A58E46235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Data_Facilities!$D$93:$I$93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50-46D0-9800-5A58E4623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C6-43A4-9A86-7E05177EA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Data_Facilities!$D$73:$I$73</c:f>
              <c:numCache>
                <c:formatCode>0</c:formatCode>
                <c:ptCount val="6"/>
                <c:pt idx="0">
                  <c:v>6</c:v>
                </c:pt>
                <c:pt idx="1">
                  <c:v>7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C6-43A4-9A86-7E05177EA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Data_Boat!$D$2:$I$2</c:f>
              <c:numCache>
                <c:formatCode>0</c:formatCode>
                <c:ptCount val="6"/>
                <c:pt idx="0">
                  <c:v>1926.2</c:v>
                </c:pt>
                <c:pt idx="1">
                  <c:v>1946.83</c:v>
                </c:pt>
                <c:pt idx="2">
                  <c:v>2114.1000000000004</c:v>
                </c:pt>
                <c:pt idx="3">
                  <c:v>2049.65</c:v>
                </c:pt>
                <c:pt idx="4">
                  <c:v>1694.0700000000002</c:v>
                </c:pt>
                <c:pt idx="5">
                  <c:v>478.01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9-40A2-8605-C614B95EA00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Data_Boat!$T$2</c:f>
              <c:numCache>
                <c:formatCode>0</c:formatCode>
                <c:ptCount val="1"/>
                <c:pt idx="0">
                  <c:v>2136.2410000000004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EE9-40A2-8605-C614B95EA00A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Data_Boat!$M$2:$R$2</c:f>
              <c:numCache>
                <c:formatCode>0</c:formatCode>
                <c:ptCount val="6"/>
                <c:pt idx="0">
                  <c:v>361.44</c:v>
                </c:pt>
                <c:pt idx="1">
                  <c:v>457.5200000000001</c:v>
                </c:pt>
                <c:pt idx="2">
                  <c:v>562.74</c:v>
                </c:pt>
                <c:pt idx="3">
                  <c:v>573.28</c:v>
                </c:pt>
                <c:pt idx="4">
                  <c:v>420.5</c:v>
                </c:pt>
                <c:pt idx="5">
                  <c:v>478.01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9-40A2-8605-C614B95EA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E6-4523-B15C-EDF76CADB3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Data_Facilities!$D$53:$I$53</c:f>
              <c:numCache>
                <c:formatCode>0</c:formatCode>
                <c:ptCount val="6"/>
                <c:pt idx="0">
                  <c:v>44</c:v>
                </c:pt>
                <c:pt idx="1">
                  <c:v>34</c:v>
                </c:pt>
                <c:pt idx="2">
                  <c:v>34</c:v>
                </c:pt>
                <c:pt idx="3">
                  <c:v>29</c:v>
                </c:pt>
                <c:pt idx="4">
                  <c:v>24</c:v>
                </c:pt>
                <c:pt idx="5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E6-4523-B15C-EDF76CADB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Data_Misc!$D$273:$I$273</c:f>
              <c:numCache>
                <c:formatCode>0</c:formatCode>
                <c:ptCount val="6"/>
                <c:pt idx="0">
                  <c:v>83</c:v>
                </c:pt>
                <c:pt idx="1">
                  <c:v>115</c:v>
                </c:pt>
                <c:pt idx="2">
                  <c:v>75</c:v>
                </c:pt>
                <c:pt idx="3">
                  <c:v>74</c:v>
                </c:pt>
                <c:pt idx="4">
                  <c:v>53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A4-4AC5-8361-E246A482A9EE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Data_Misc!$M$273:$R$273</c:f>
              <c:numCache>
                <c:formatCode>0</c:formatCode>
                <c:ptCount val="6"/>
                <c:pt idx="0">
                  <c:v>11</c:v>
                </c:pt>
                <c:pt idx="1">
                  <c:v>17</c:v>
                </c:pt>
                <c:pt idx="2">
                  <c:v>10</c:v>
                </c:pt>
                <c:pt idx="3">
                  <c:v>20</c:v>
                </c:pt>
                <c:pt idx="4">
                  <c:v>7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A4-4AC5-8361-E246A482A9EE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Data_Newbs!$T$13</c:f>
              <c:numCache>
                <c:formatCode>0</c:formatCode>
                <c:ptCount val="1"/>
                <c:pt idx="0">
                  <c:v>117.15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A4-4AC5-8361-E246A482A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B-4D58-99C8-983FF57C06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Data_Membership!$D$14:$I$14</c:f>
              <c:numCache>
                <c:formatCode>0</c:formatCode>
                <c:ptCount val="6"/>
                <c:pt idx="0">
                  <c:v>1382</c:v>
                </c:pt>
                <c:pt idx="1">
                  <c:v>1269</c:v>
                </c:pt>
                <c:pt idx="2">
                  <c:v>1201</c:v>
                </c:pt>
                <c:pt idx="3">
                  <c:v>1149</c:v>
                </c:pt>
                <c:pt idx="4">
                  <c:v>1101</c:v>
                </c:pt>
                <c:pt idx="5">
                  <c:v>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1B-4D58-99C8-983FF57C06B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Data_Membership!$K$14</c:f>
              <c:numCache>
                <c:formatCode>0</c:formatCode>
                <c:ptCount val="1"/>
                <c:pt idx="0">
                  <c:v>1396.82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1B-4D58-99C8-983FF57C0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Data_Newbs!$D$14:$I$14</c:f>
              <c:numCache>
                <c:formatCode>0</c:formatCode>
                <c:ptCount val="6"/>
                <c:pt idx="0">
                  <c:v>75</c:v>
                </c:pt>
                <c:pt idx="1">
                  <c:v>89</c:v>
                </c:pt>
                <c:pt idx="2">
                  <c:v>107</c:v>
                </c:pt>
                <c:pt idx="3">
                  <c:v>104</c:v>
                </c:pt>
                <c:pt idx="4">
                  <c:v>87</c:v>
                </c:pt>
                <c:pt idx="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4-429C-8DD1-5B0F7B0D1FD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Data_Newbs!$T$14</c:f>
              <c:numCache>
                <c:formatCode>0</c:formatCode>
                <c:ptCount val="1"/>
                <c:pt idx="0">
                  <c:v>110.08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CC4-429C-8DD1-5B0F7B0D1FD4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Data_Newbs!$M$14:$R$14</c:f>
              <c:numCache>
                <c:formatCode>0</c:formatCode>
                <c:ptCount val="6"/>
                <c:pt idx="0">
                  <c:v>39</c:v>
                </c:pt>
                <c:pt idx="1">
                  <c:v>34</c:v>
                </c:pt>
                <c:pt idx="2">
                  <c:v>51</c:v>
                </c:pt>
                <c:pt idx="3">
                  <c:v>51</c:v>
                </c:pt>
                <c:pt idx="4">
                  <c:v>36</c:v>
                </c:pt>
                <c:pt idx="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C4-429C-8DD1-5B0F7B0D1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Data_VSC_Boat!$D$14:$I$14</c:f>
              <c:numCache>
                <c:formatCode>0</c:formatCode>
                <c:ptCount val="6"/>
                <c:pt idx="0">
                  <c:v>2121</c:v>
                </c:pt>
                <c:pt idx="1">
                  <c:v>1811</c:v>
                </c:pt>
                <c:pt idx="2">
                  <c:v>2631</c:v>
                </c:pt>
                <c:pt idx="3">
                  <c:v>2861</c:v>
                </c:pt>
                <c:pt idx="4">
                  <c:v>3160</c:v>
                </c:pt>
                <c:pt idx="5">
                  <c:v>1562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8D-4314-921D-16714477A65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Data_VSC_Boat!$T$14</c:f>
              <c:numCache>
                <c:formatCode>0</c:formatCode>
                <c:ptCount val="1"/>
                <c:pt idx="0">
                  <c:v>3192.6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88D-4314-921D-16714477A654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Data_VSC_Boat!$M$14:$R$14</c:f>
              <c:numCache>
                <c:formatCode>0</c:formatCode>
                <c:ptCount val="6"/>
                <c:pt idx="0">
                  <c:v>975</c:v>
                </c:pt>
                <c:pt idx="1">
                  <c:v>1027</c:v>
                </c:pt>
                <c:pt idx="2">
                  <c:v>1598</c:v>
                </c:pt>
                <c:pt idx="3">
                  <c:v>1876</c:v>
                </c:pt>
                <c:pt idx="4">
                  <c:v>2018</c:v>
                </c:pt>
                <c:pt idx="5">
                  <c:v>1562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8D-4314-921D-16714477A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Data_VSC_Paddlecraft!$D$14:$I$14</c:f>
              <c:numCache>
                <c:formatCode>0</c:formatCode>
                <c:ptCount val="6"/>
                <c:pt idx="0">
                  <c:v>562</c:v>
                </c:pt>
                <c:pt idx="1">
                  <c:v>1802</c:v>
                </c:pt>
                <c:pt idx="2">
                  <c:v>1133</c:v>
                </c:pt>
                <c:pt idx="3">
                  <c:v>1274</c:v>
                </c:pt>
                <c:pt idx="4">
                  <c:v>982</c:v>
                </c:pt>
                <c:pt idx="5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B-463A-8B45-5EF23D3AF93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Data_VSC_Paddlecraft!$T$14</c:f>
              <c:numCache>
                <c:formatCode>0</c:formatCode>
                <c:ptCount val="1"/>
                <c:pt idx="0">
                  <c:v>1821.02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76B-463A-8B45-5EF23D3AF93D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Data_VSC_Paddlecraft!$M$14:$R$14</c:f>
              <c:numCache>
                <c:formatCode>0</c:formatCode>
                <c:ptCount val="6"/>
                <c:pt idx="0">
                  <c:v>178</c:v>
                </c:pt>
                <c:pt idx="1">
                  <c:v>1149</c:v>
                </c:pt>
                <c:pt idx="2">
                  <c:v>817</c:v>
                </c:pt>
                <c:pt idx="3">
                  <c:v>750</c:v>
                </c:pt>
                <c:pt idx="4">
                  <c:v>683</c:v>
                </c:pt>
                <c:pt idx="5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6B-463A-8B45-5EF23D3AF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Data_Visits!$D$14:$I$14</c:f>
              <c:numCache>
                <c:formatCode>0</c:formatCode>
                <c:ptCount val="6"/>
                <c:pt idx="0">
                  <c:v>1126</c:v>
                </c:pt>
                <c:pt idx="1">
                  <c:v>2275</c:v>
                </c:pt>
                <c:pt idx="2">
                  <c:v>2858</c:v>
                </c:pt>
                <c:pt idx="3">
                  <c:v>5281</c:v>
                </c:pt>
                <c:pt idx="4">
                  <c:v>5492</c:v>
                </c:pt>
                <c:pt idx="5">
                  <c:v>2723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13-4440-A3C6-F3E4FFD28AE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Data_Visits!$T$14</c:f>
              <c:numCache>
                <c:formatCode>0</c:formatCode>
                <c:ptCount val="1"/>
                <c:pt idx="0">
                  <c:v>5547.92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E13-4440-A3C6-F3E4FFD28AE3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Data_Visits!$M$14:$R$14</c:f>
              <c:numCache>
                <c:formatCode>0</c:formatCode>
                <c:ptCount val="6"/>
                <c:pt idx="0">
                  <c:v>362</c:v>
                </c:pt>
                <c:pt idx="1">
                  <c:v>1257</c:v>
                </c:pt>
                <c:pt idx="2">
                  <c:v>1379</c:v>
                </c:pt>
                <c:pt idx="3">
                  <c:v>1896</c:v>
                </c:pt>
                <c:pt idx="4">
                  <c:v>2735</c:v>
                </c:pt>
                <c:pt idx="5">
                  <c:v>2723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13-4440-A3C6-F3E4FFD28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Data_PE!$D$14:$I$14</c:f>
              <c:numCache>
                <c:formatCode>0</c:formatCode>
                <c:ptCount val="6"/>
                <c:pt idx="0">
                  <c:v>403</c:v>
                </c:pt>
                <c:pt idx="1">
                  <c:v>770</c:v>
                </c:pt>
                <c:pt idx="2">
                  <c:v>871</c:v>
                </c:pt>
                <c:pt idx="3">
                  <c:v>872</c:v>
                </c:pt>
                <c:pt idx="4">
                  <c:v>1070</c:v>
                </c:pt>
                <c:pt idx="5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8-481D-A357-82CD3ECC0E9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Data_PE!$T$14</c:f>
              <c:numCache>
                <c:formatCode>0</c:formatCode>
                <c:ptCount val="1"/>
                <c:pt idx="0">
                  <c:v>1081.7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5C8-481D-A357-82CD3ECC0E95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Data_PE!$M$14:$R$14</c:f>
              <c:numCache>
                <c:formatCode>0</c:formatCode>
                <c:ptCount val="6"/>
                <c:pt idx="0">
                  <c:v>232</c:v>
                </c:pt>
                <c:pt idx="1">
                  <c:v>428</c:v>
                </c:pt>
                <c:pt idx="2">
                  <c:v>554</c:v>
                </c:pt>
                <c:pt idx="3">
                  <c:v>594</c:v>
                </c:pt>
                <c:pt idx="4">
                  <c:v>574</c:v>
                </c:pt>
                <c:pt idx="5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8-481D-A357-82CD3ECC0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Data_Boat!$D$14:$I$14</c:f>
              <c:numCache>
                <c:formatCode>0</c:formatCode>
                <c:ptCount val="6"/>
                <c:pt idx="0">
                  <c:v>768.85</c:v>
                </c:pt>
                <c:pt idx="1">
                  <c:v>1365.99</c:v>
                </c:pt>
                <c:pt idx="2">
                  <c:v>1387.63</c:v>
                </c:pt>
                <c:pt idx="3">
                  <c:v>1490.27</c:v>
                </c:pt>
                <c:pt idx="4">
                  <c:v>968.28000000000009</c:v>
                </c:pt>
                <c:pt idx="5">
                  <c:v>369.76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45-4BFF-8538-B9DB5F783D1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Data_Boat!$T$14</c:f>
              <c:numCache>
                <c:formatCode>0</c:formatCode>
                <c:ptCount val="1"/>
                <c:pt idx="0">
                  <c:v>1506.1727000000001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C45-4BFF-8538-B9DB5F783D13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Data_Boat!$M$14:$R$14</c:f>
              <c:numCache>
                <c:formatCode>0</c:formatCode>
                <c:ptCount val="6"/>
                <c:pt idx="0">
                  <c:v>419.85</c:v>
                </c:pt>
                <c:pt idx="1">
                  <c:v>548.73</c:v>
                </c:pt>
                <c:pt idx="2">
                  <c:v>712.07</c:v>
                </c:pt>
                <c:pt idx="3">
                  <c:v>802</c:v>
                </c:pt>
                <c:pt idx="4">
                  <c:v>496.09999999999997</c:v>
                </c:pt>
                <c:pt idx="5">
                  <c:v>369.76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45-4BFF-8538-B9DB5F783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6906320768"/>
          <c:y val="0.11255019404625706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479-4B6B-8D1D-40E5BB0FAE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Data_Misc!$D$14:$I$14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79-4B6B-8D1D-40E5BB0FAE7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Data_Misc!$T$14</c:f>
              <c:numCache>
                <c:formatCode>0</c:formatCode>
                <c:ptCount val="1"/>
                <c:pt idx="0">
                  <c:v>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5479-4B6B-8D1D-40E5BB0FAE7C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Data_Misc!$M$14:$R$14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79-4B6B-8D1D-40E5BB0FA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Data_Misc!$D$2:$I$2</c:f>
              <c:numCache>
                <c:formatCode>0</c:formatCode>
                <c:ptCount val="6"/>
                <c:pt idx="0">
                  <c:v>105.08000000000001</c:v>
                </c:pt>
                <c:pt idx="1">
                  <c:v>307.08999999999997</c:v>
                </c:pt>
                <c:pt idx="2">
                  <c:v>185.65999999999997</c:v>
                </c:pt>
                <c:pt idx="3">
                  <c:v>221.24</c:v>
                </c:pt>
                <c:pt idx="4">
                  <c:v>16.95</c:v>
                </c:pt>
                <c:pt idx="5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E-47FD-80CD-54848DCB0AB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</c:f>
              <c:numCache>
                <c:formatCode>0</c:formatCode>
                <c:ptCount val="1"/>
                <c:pt idx="0">
                  <c:v>311.16089999999997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43E-47FD-80CD-54848DCB0AB0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Data_Misc!$M$2:$R$2</c:f>
              <c:numCache>
                <c:formatCode>0</c:formatCode>
                <c:ptCount val="6"/>
                <c:pt idx="0">
                  <c:v>26.100000000000005</c:v>
                </c:pt>
                <c:pt idx="1">
                  <c:v>138.35</c:v>
                </c:pt>
                <c:pt idx="2">
                  <c:v>105.6</c:v>
                </c:pt>
                <c:pt idx="3">
                  <c:v>85.24</c:v>
                </c:pt>
                <c:pt idx="4">
                  <c:v>5.75</c:v>
                </c:pt>
                <c:pt idx="5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3E-47FD-80CD-54848DCB0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Data_Misc!$D$54:$I$54</c:f>
              <c:numCache>
                <c:formatCode>0</c:formatCode>
                <c:ptCount val="6"/>
                <c:pt idx="0">
                  <c:v>2250.2600000000002</c:v>
                </c:pt>
                <c:pt idx="1">
                  <c:v>2497.13</c:v>
                </c:pt>
                <c:pt idx="2">
                  <c:v>2585.48</c:v>
                </c:pt>
                <c:pt idx="3">
                  <c:v>3387.07</c:v>
                </c:pt>
                <c:pt idx="4">
                  <c:v>2686</c:v>
                </c:pt>
                <c:pt idx="5">
                  <c:v>902.25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83-4251-8AB9-AC583D16135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Data_Misc!$T$54</c:f>
              <c:numCache>
                <c:formatCode>0</c:formatCode>
                <c:ptCount val="1"/>
                <c:pt idx="0">
                  <c:v>3421.9407000000001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F83-4251-8AB9-AC583D161354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Data_Misc!$M$54:$R$54</c:f>
              <c:numCache>
                <c:formatCode>0</c:formatCode>
                <c:ptCount val="6"/>
                <c:pt idx="0">
                  <c:v>1103.3599999999999</c:v>
                </c:pt>
                <c:pt idx="1">
                  <c:v>1271.7599999999998</c:v>
                </c:pt>
                <c:pt idx="2">
                  <c:v>1361.85</c:v>
                </c:pt>
                <c:pt idx="3">
                  <c:v>1945.12</c:v>
                </c:pt>
                <c:pt idx="4">
                  <c:v>1401.55</c:v>
                </c:pt>
                <c:pt idx="5">
                  <c:v>902.25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83-4251-8AB9-AC583D161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Data_Misc!$D$34:$I$34</c:f>
              <c:numCache>
                <c:formatCode>0</c:formatCode>
                <c:ptCount val="6"/>
                <c:pt idx="0">
                  <c:v>263</c:v>
                </c:pt>
                <c:pt idx="1">
                  <c:v>327</c:v>
                </c:pt>
                <c:pt idx="2">
                  <c:v>514</c:v>
                </c:pt>
                <c:pt idx="3">
                  <c:v>842</c:v>
                </c:pt>
                <c:pt idx="4">
                  <c:v>789</c:v>
                </c:pt>
                <c:pt idx="5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6-46FC-B228-2937EEEBF9F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Data_Misc!$T$34</c:f>
              <c:numCache>
                <c:formatCode>0</c:formatCode>
                <c:ptCount val="1"/>
                <c:pt idx="0">
                  <c:v>851.42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006-46FC-B228-2937EEEBF9FD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Data_Misc!$M$34:$R$34</c:f>
              <c:numCache>
                <c:formatCode>0</c:formatCode>
                <c:ptCount val="6"/>
                <c:pt idx="0">
                  <c:v>89</c:v>
                </c:pt>
                <c:pt idx="1">
                  <c:v>158</c:v>
                </c:pt>
                <c:pt idx="2">
                  <c:v>355</c:v>
                </c:pt>
                <c:pt idx="3">
                  <c:v>448</c:v>
                </c:pt>
                <c:pt idx="4">
                  <c:v>522</c:v>
                </c:pt>
                <c:pt idx="5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06-46FC-B228-2937EEEBF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Data_Misc!$D$254:$I$254</c:f>
              <c:numCache>
                <c:formatCode>0</c:formatCode>
                <c:ptCount val="6"/>
                <c:pt idx="0">
                  <c:v>1738.7599999999998</c:v>
                </c:pt>
                <c:pt idx="1">
                  <c:v>1628.41</c:v>
                </c:pt>
                <c:pt idx="2">
                  <c:v>607</c:v>
                </c:pt>
                <c:pt idx="3">
                  <c:v>1547</c:v>
                </c:pt>
                <c:pt idx="4">
                  <c:v>911</c:v>
                </c:pt>
                <c:pt idx="5">
                  <c:v>427.7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E4-4E8A-8963-2A5E4596E79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Data_Misc!$T$254</c:f>
              <c:numCache>
                <c:formatCode>0</c:formatCode>
                <c:ptCount val="1"/>
                <c:pt idx="0">
                  <c:v>1757.1475999999998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2E4-4E8A-8963-2A5E4596E796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Data_Misc!$M$254:$R$254</c:f>
              <c:numCache>
                <c:formatCode>0</c:formatCode>
                <c:ptCount val="6"/>
                <c:pt idx="0">
                  <c:v>933.42</c:v>
                </c:pt>
                <c:pt idx="1">
                  <c:v>927.15000000000009</c:v>
                </c:pt>
                <c:pt idx="2">
                  <c:v>281</c:v>
                </c:pt>
                <c:pt idx="3">
                  <c:v>869.75</c:v>
                </c:pt>
                <c:pt idx="4">
                  <c:v>444.5</c:v>
                </c:pt>
                <c:pt idx="5">
                  <c:v>427.7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4-4E8A-8963-2A5E4596E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Data_MT!$D$14:$I$14</c:f>
              <c:numCache>
                <c:formatCode>0</c:formatCode>
                <c:ptCount val="6"/>
                <c:pt idx="0">
                  <c:v>1104.29</c:v>
                </c:pt>
                <c:pt idx="1">
                  <c:v>1091.92</c:v>
                </c:pt>
                <c:pt idx="2">
                  <c:v>1460.4500000000003</c:v>
                </c:pt>
                <c:pt idx="3">
                  <c:v>1598.5399999999997</c:v>
                </c:pt>
                <c:pt idx="4">
                  <c:v>1551.9699999999998</c:v>
                </c:pt>
                <c:pt idx="5">
                  <c:v>387.57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C-4AA9-930D-0B5D7467299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Data_MT!$T$14</c:f>
              <c:numCache>
                <c:formatCode>0</c:formatCode>
                <c:ptCount val="1"/>
                <c:pt idx="0">
                  <c:v>1615.5253999999998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ADC-4AA9-930D-0B5D74672993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Data_MT!$M$14:$R$14</c:f>
              <c:numCache>
                <c:formatCode>0</c:formatCode>
                <c:ptCount val="6"/>
                <c:pt idx="0">
                  <c:v>657.05</c:v>
                </c:pt>
                <c:pt idx="1">
                  <c:v>723.59</c:v>
                </c:pt>
                <c:pt idx="2">
                  <c:v>752.65</c:v>
                </c:pt>
                <c:pt idx="3">
                  <c:v>905.52</c:v>
                </c:pt>
                <c:pt idx="4">
                  <c:v>888.19999999999993</c:v>
                </c:pt>
                <c:pt idx="5">
                  <c:v>387.57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DC-4AA9-930D-0B5D74672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Data_Misc!$D$74:$I$74</c:f>
              <c:numCache>
                <c:formatCode>0</c:formatCode>
                <c:ptCount val="6"/>
                <c:pt idx="0">
                  <c:v>2566.85</c:v>
                </c:pt>
                <c:pt idx="1">
                  <c:v>4321.3900000000003</c:v>
                </c:pt>
                <c:pt idx="2">
                  <c:v>11731.1</c:v>
                </c:pt>
                <c:pt idx="3">
                  <c:v>9728.2300000000032</c:v>
                </c:pt>
                <c:pt idx="4">
                  <c:v>6428.43</c:v>
                </c:pt>
                <c:pt idx="5">
                  <c:v>2417.0099999999998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8A-422E-BE68-0C06BC34280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Data_Misc!$T$74</c:f>
              <c:numCache>
                <c:formatCode>0</c:formatCode>
                <c:ptCount val="1"/>
                <c:pt idx="0">
                  <c:v>11849.411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E8A-422E-BE68-0C06BC342809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Data_Misc!$M$74:$R$74</c:f>
              <c:numCache>
                <c:formatCode>0</c:formatCode>
                <c:ptCount val="6"/>
                <c:pt idx="0">
                  <c:v>1365.0900000000001</c:v>
                </c:pt>
                <c:pt idx="1">
                  <c:v>2382.71</c:v>
                </c:pt>
                <c:pt idx="2">
                  <c:v>5574.11</c:v>
                </c:pt>
                <c:pt idx="3">
                  <c:v>6662.3700000000008</c:v>
                </c:pt>
                <c:pt idx="4">
                  <c:v>3582.4600000000005</c:v>
                </c:pt>
                <c:pt idx="5">
                  <c:v>2417.0099999999998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8A-422E-BE68-0C06BC342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Data_Misc!$D$94:$I$94</c:f>
              <c:numCache>
                <c:formatCode>0</c:formatCode>
                <c:ptCount val="6"/>
                <c:pt idx="0">
                  <c:v>1914.05</c:v>
                </c:pt>
                <c:pt idx="1">
                  <c:v>4115.58</c:v>
                </c:pt>
                <c:pt idx="2">
                  <c:v>4955.91</c:v>
                </c:pt>
                <c:pt idx="3">
                  <c:v>4091.97</c:v>
                </c:pt>
                <c:pt idx="4">
                  <c:v>4002.8</c:v>
                </c:pt>
                <c:pt idx="5">
                  <c:v>1124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D-4643-A082-5B7A0EAC798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Data_Misc!$T$94</c:f>
              <c:numCache>
                <c:formatCode>0</c:formatCode>
                <c:ptCount val="1"/>
                <c:pt idx="0">
                  <c:v>5006.4691000000003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04D-4643-A082-5B7A0EAC798C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Data_Misc!$M$94:$R$94</c:f>
              <c:numCache>
                <c:formatCode>0</c:formatCode>
                <c:ptCount val="6"/>
                <c:pt idx="0">
                  <c:v>719.5</c:v>
                </c:pt>
                <c:pt idx="1">
                  <c:v>2721.58</c:v>
                </c:pt>
                <c:pt idx="2">
                  <c:v>2138.71</c:v>
                </c:pt>
                <c:pt idx="3">
                  <c:v>2285.4499999999998</c:v>
                </c:pt>
                <c:pt idx="4">
                  <c:v>2130.8000000000002</c:v>
                </c:pt>
                <c:pt idx="5">
                  <c:v>1124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4D-4643-A082-5B7A0EAC7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Data_Misc!$D$114:$I$114</c:f>
              <c:numCache>
                <c:formatCode>0</c:formatCode>
                <c:ptCount val="6"/>
                <c:pt idx="0">
                  <c:v>3545.7100000000005</c:v>
                </c:pt>
                <c:pt idx="1">
                  <c:v>3506.31</c:v>
                </c:pt>
                <c:pt idx="2">
                  <c:v>3248.58</c:v>
                </c:pt>
                <c:pt idx="3">
                  <c:v>3892.35</c:v>
                </c:pt>
                <c:pt idx="4">
                  <c:v>4274.54</c:v>
                </c:pt>
                <c:pt idx="5">
                  <c:v>1679.99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A-4D9D-AF4B-27964768B46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Data_Misc!$T$114</c:f>
              <c:numCache>
                <c:formatCode>0</c:formatCode>
                <c:ptCount val="1"/>
                <c:pt idx="0">
                  <c:v>4318.2853999999998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F2A-4D9D-AF4B-27964768B46B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Data_Misc!$M$114:$R$114</c:f>
              <c:numCache>
                <c:formatCode>0</c:formatCode>
                <c:ptCount val="6"/>
                <c:pt idx="0">
                  <c:v>1765.42</c:v>
                </c:pt>
                <c:pt idx="1">
                  <c:v>1916.7</c:v>
                </c:pt>
                <c:pt idx="2">
                  <c:v>1545.75</c:v>
                </c:pt>
                <c:pt idx="3">
                  <c:v>1874.5</c:v>
                </c:pt>
                <c:pt idx="4">
                  <c:v>2377.69</c:v>
                </c:pt>
                <c:pt idx="5">
                  <c:v>1679.99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2A-4D9D-AF4B-27964768B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Data_Misc!$D$134:$I$134</c:f>
              <c:numCache>
                <c:formatCode>0</c:formatCode>
                <c:ptCount val="6"/>
                <c:pt idx="0">
                  <c:v>637</c:v>
                </c:pt>
                <c:pt idx="1">
                  <c:v>296</c:v>
                </c:pt>
                <c:pt idx="2">
                  <c:v>411.5</c:v>
                </c:pt>
                <c:pt idx="3">
                  <c:v>322.45</c:v>
                </c:pt>
                <c:pt idx="4">
                  <c:v>389.1</c:v>
                </c:pt>
                <c:pt idx="5">
                  <c:v>91.75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F-40D1-8127-25AB6DEA19A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Data_Misc!$T$134</c:f>
              <c:numCache>
                <c:formatCode>0</c:formatCode>
                <c:ptCount val="1"/>
                <c:pt idx="0">
                  <c:v>644.37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27F-40D1-8127-25AB6DEA19A8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Data_Misc!$M$134:$R$134</c:f>
              <c:numCache>
                <c:formatCode>0</c:formatCode>
                <c:ptCount val="6"/>
                <c:pt idx="0">
                  <c:v>269</c:v>
                </c:pt>
                <c:pt idx="1">
                  <c:v>128</c:v>
                </c:pt>
                <c:pt idx="2">
                  <c:v>307.5</c:v>
                </c:pt>
                <c:pt idx="3">
                  <c:v>183.2</c:v>
                </c:pt>
                <c:pt idx="4">
                  <c:v>128.85</c:v>
                </c:pt>
                <c:pt idx="5">
                  <c:v>91.75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7F-40D1-8127-25AB6DEA1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Data_Misc!$D$154:$I$154</c:f>
              <c:numCache>
                <c:formatCode>0</c:formatCode>
                <c:ptCount val="6"/>
                <c:pt idx="0">
                  <c:v>759.3</c:v>
                </c:pt>
                <c:pt idx="1">
                  <c:v>459.05</c:v>
                </c:pt>
                <c:pt idx="2">
                  <c:v>3603.1499999999996</c:v>
                </c:pt>
                <c:pt idx="3">
                  <c:v>2834.55</c:v>
                </c:pt>
                <c:pt idx="4">
                  <c:v>3281.4</c:v>
                </c:pt>
                <c:pt idx="5">
                  <c:v>1282.5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C-4B64-BF75-C2DE7678421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Data_Misc!$T$154</c:f>
              <c:numCache>
                <c:formatCode>0</c:formatCode>
                <c:ptCount val="1"/>
                <c:pt idx="0">
                  <c:v>3640.1814999999997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13C-4B64-BF75-C2DE7678421D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Data_Misc!$M$154:$R$154</c:f>
              <c:numCache>
                <c:formatCode>0</c:formatCode>
                <c:ptCount val="6"/>
                <c:pt idx="0">
                  <c:v>229</c:v>
                </c:pt>
                <c:pt idx="1">
                  <c:v>215.25</c:v>
                </c:pt>
                <c:pt idx="2">
                  <c:v>1268.0500000000002</c:v>
                </c:pt>
                <c:pt idx="3">
                  <c:v>1470.8500000000001</c:v>
                </c:pt>
                <c:pt idx="4">
                  <c:v>1539.25</c:v>
                </c:pt>
                <c:pt idx="5">
                  <c:v>1282.5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3C-4B64-BF75-C2DE76784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Data_Misc!$D$194:$I$194</c:f>
              <c:numCache>
                <c:formatCode>0</c:formatCode>
                <c:ptCount val="6"/>
                <c:pt idx="0">
                  <c:v>214.3</c:v>
                </c:pt>
                <c:pt idx="1">
                  <c:v>116.5</c:v>
                </c:pt>
                <c:pt idx="2">
                  <c:v>61</c:v>
                </c:pt>
                <c:pt idx="3">
                  <c:v>1054.5</c:v>
                </c:pt>
                <c:pt idx="4">
                  <c:v>370.25</c:v>
                </c:pt>
                <c:pt idx="5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66-4B3D-A662-9A953259908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Data_Misc!$T$194</c:f>
              <c:numCache>
                <c:formatCode>0</c:formatCode>
                <c:ptCount val="1"/>
                <c:pt idx="0">
                  <c:v>1066.0450000000001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666-4B3D-A662-9A9532599087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Data_Misc!$M$194:$R$194</c:f>
              <c:numCache>
                <c:formatCode>0</c:formatCode>
                <c:ptCount val="6"/>
                <c:pt idx="0">
                  <c:v>54</c:v>
                </c:pt>
                <c:pt idx="1">
                  <c:v>104.5</c:v>
                </c:pt>
                <c:pt idx="2">
                  <c:v>14</c:v>
                </c:pt>
                <c:pt idx="3">
                  <c:v>492.5</c:v>
                </c:pt>
                <c:pt idx="4">
                  <c:v>79.25</c:v>
                </c:pt>
                <c:pt idx="5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66-4B3D-A662-9A9532599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Data_Misc!$D$42:$I$42</c:f>
              <c:numCache>
                <c:formatCode>0</c:formatCode>
                <c:ptCount val="6"/>
                <c:pt idx="0">
                  <c:v>1104.26</c:v>
                </c:pt>
                <c:pt idx="1">
                  <c:v>885.94</c:v>
                </c:pt>
                <c:pt idx="2">
                  <c:v>1100.82</c:v>
                </c:pt>
                <c:pt idx="3">
                  <c:v>1881.77</c:v>
                </c:pt>
                <c:pt idx="4">
                  <c:v>1871.33</c:v>
                </c:pt>
                <c:pt idx="5">
                  <c:v>672.76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6-4236-811D-80BC1464E0F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Data_Misc!$T$42</c:f>
              <c:numCache>
                <c:formatCode>0</c:formatCode>
                <c:ptCount val="1"/>
                <c:pt idx="0">
                  <c:v>1901.5877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EA6-4236-811D-80BC1464E0F8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Data_Misc!$M$42:$R$42</c:f>
              <c:numCache>
                <c:formatCode>0</c:formatCode>
                <c:ptCount val="6"/>
                <c:pt idx="0">
                  <c:v>480.63</c:v>
                </c:pt>
                <c:pt idx="1">
                  <c:v>397.24</c:v>
                </c:pt>
                <c:pt idx="2">
                  <c:v>687.25</c:v>
                </c:pt>
                <c:pt idx="3">
                  <c:v>1109.1699999999998</c:v>
                </c:pt>
                <c:pt idx="4">
                  <c:v>1012.38</c:v>
                </c:pt>
                <c:pt idx="5">
                  <c:v>672.76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A6-4236-811D-80BC1464E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Data_Misc!$D$214:$I$214</c:f>
              <c:numCache>
                <c:formatCode>0</c:formatCode>
                <c:ptCount val="6"/>
                <c:pt idx="0">
                  <c:v>631.41</c:v>
                </c:pt>
                <c:pt idx="1">
                  <c:v>1241.6599999999999</c:v>
                </c:pt>
                <c:pt idx="2">
                  <c:v>2865.75</c:v>
                </c:pt>
                <c:pt idx="3">
                  <c:v>1393.3</c:v>
                </c:pt>
                <c:pt idx="4">
                  <c:v>1815.95</c:v>
                </c:pt>
                <c:pt idx="5">
                  <c:v>307.25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1F-47F7-969E-342C48328AB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Data_Misc!$T$214</c:f>
              <c:numCache>
                <c:formatCode>0</c:formatCode>
                <c:ptCount val="1"/>
                <c:pt idx="0">
                  <c:v>2895.4074999999998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01F-47F7-969E-342C48328AB7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Data_Misc!$M$214:$R$214</c:f>
              <c:numCache>
                <c:formatCode>0</c:formatCode>
                <c:ptCount val="6"/>
                <c:pt idx="0">
                  <c:v>171</c:v>
                </c:pt>
                <c:pt idx="1">
                  <c:v>270.83000000000004</c:v>
                </c:pt>
                <c:pt idx="2">
                  <c:v>646.75</c:v>
                </c:pt>
                <c:pt idx="3">
                  <c:v>420.25</c:v>
                </c:pt>
                <c:pt idx="4">
                  <c:v>322.25</c:v>
                </c:pt>
                <c:pt idx="5">
                  <c:v>307.25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1F-47F7-969E-342C48328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Data_Misc!$D$174:$I$174</c:f>
              <c:numCache>
                <c:formatCode>0</c:formatCode>
                <c:ptCount val="6"/>
                <c:pt idx="0">
                  <c:v>110</c:v>
                </c:pt>
                <c:pt idx="1">
                  <c:v>220.25</c:v>
                </c:pt>
                <c:pt idx="2">
                  <c:v>586</c:v>
                </c:pt>
                <c:pt idx="3">
                  <c:v>819</c:v>
                </c:pt>
                <c:pt idx="4">
                  <c:v>867.25</c:v>
                </c:pt>
                <c:pt idx="5">
                  <c:v>367.75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C-4E6F-A498-3CE40CAD7BE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Data_Misc!$T$174</c:f>
              <c:numCache>
                <c:formatCode>0</c:formatCode>
                <c:ptCount val="1"/>
                <c:pt idx="0">
                  <c:v>876.92250000000001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00C-4E6F-A498-3CE40CAD7BE7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Data_Misc!$M$174:$R$174</c:f>
              <c:numCache>
                <c:formatCode>0</c:formatCode>
                <c:ptCount val="6"/>
                <c:pt idx="0">
                  <c:v>35</c:v>
                </c:pt>
                <c:pt idx="1">
                  <c:v>108.5</c:v>
                </c:pt>
                <c:pt idx="2">
                  <c:v>455</c:v>
                </c:pt>
                <c:pt idx="3">
                  <c:v>383.25</c:v>
                </c:pt>
                <c:pt idx="4">
                  <c:v>308.25</c:v>
                </c:pt>
                <c:pt idx="5">
                  <c:v>367.75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0C-4E6F-A498-3CE40CAD7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78-4516-AD3B-28E36DF3F6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Data_Facilities!$D$14:$I$14</c:f>
              <c:numCache>
                <c:formatCode>0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78-4516-AD3B-28E36DF3F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512-4342-A1D6-0C314EF98C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Data_Facilities!$D$34:$I$34</c:f>
              <c:numCache>
                <c:formatCode>0</c:formatCode>
                <c:ptCount val="6"/>
                <c:pt idx="0">
                  <c:v>27</c:v>
                </c:pt>
                <c:pt idx="1">
                  <c:v>24</c:v>
                </c:pt>
                <c:pt idx="2">
                  <c:v>21</c:v>
                </c:pt>
                <c:pt idx="3">
                  <c:v>24</c:v>
                </c:pt>
                <c:pt idx="4">
                  <c:v>23</c:v>
                </c:pt>
                <c:pt idx="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2-4342-A1D6-0C314EF98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Data_Misc!$D$234:$I$234</c:f>
              <c:numCache>
                <c:formatCode>0</c:formatCode>
                <c:ptCount val="6"/>
                <c:pt idx="0">
                  <c:v>384.53000000000003</c:v>
                </c:pt>
                <c:pt idx="1">
                  <c:v>351</c:v>
                </c:pt>
                <c:pt idx="2">
                  <c:v>268.60000000000002</c:v>
                </c:pt>
                <c:pt idx="3">
                  <c:v>286.5</c:v>
                </c:pt>
                <c:pt idx="4">
                  <c:v>248</c:v>
                </c:pt>
                <c:pt idx="5">
                  <c:v>80.8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C-4EF7-90D2-E29C68D812B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Data_Misc!$T$234</c:f>
              <c:numCache>
                <c:formatCode>0</c:formatCode>
                <c:ptCount val="1"/>
                <c:pt idx="0">
                  <c:v>389.37530000000004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84C-4EF7-90D2-E29C68D812BB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Data_Misc!$M$234:$R$234</c:f>
              <c:numCache>
                <c:formatCode>0</c:formatCode>
                <c:ptCount val="6"/>
                <c:pt idx="0">
                  <c:v>167.77</c:v>
                </c:pt>
                <c:pt idx="1">
                  <c:v>247</c:v>
                </c:pt>
                <c:pt idx="2">
                  <c:v>149.6</c:v>
                </c:pt>
                <c:pt idx="3">
                  <c:v>133.5</c:v>
                </c:pt>
                <c:pt idx="4">
                  <c:v>98.5</c:v>
                </c:pt>
                <c:pt idx="5">
                  <c:v>80.8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4C-4EF7-90D2-E29C68D81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9F-425E-A069-2BCC82DBAE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Data_Facilities!$D$94:$I$94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9F-425E-A069-2BCC82DBA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6D-4232-B861-2150231ACA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Data_Facilities!$D$74:$I$74</c:f>
              <c:numCache>
                <c:formatCode>0</c:formatCode>
                <c:ptCount val="6"/>
                <c:pt idx="0">
                  <c:v>6</c:v>
                </c:pt>
                <c:pt idx="1">
                  <c:v>7</c:v>
                </c:pt>
                <c:pt idx="2">
                  <c:v>11</c:v>
                </c:pt>
                <c:pt idx="3">
                  <c:v>10</c:v>
                </c:pt>
                <c:pt idx="4">
                  <c:v>7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D-4232-B861-2150231AC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F8D-4C13-BE61-F9B8D3548B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Data_Facilities!$D$54:$I$54</c:f>
              <c:numCache>
                <c:formatCode>0</c:formatCode>
                <c:ptCount val="6"/>
                <c:pt idx="0">
                  <c:v>122</c:v>
                </c:pt>
                <c:pt idx="1">
                  <c:v>105</c:v>
                </c:pt>
                <c:pt idx="2">
                  <c:v>97</c:v>
                </c:pt>
                <c:pt idx="3">
                  <c:v>54</c:v>
                </c:pt>
                <c:pt idx="4">
                  <c:v>38</c:v>
                </c:pt>
                <c:pt idx="5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8D-4C13-BE61-F9B8D3548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Data_Misc!$D$274:$I$274</c:f>
              <c:numCache>
                <c:formatCode>0</c:formatCode>
                <c:ptCount val="6"/>
                <c:pt idx="0">
                  <c:v>104</c:v>
                </c:pt>
                <c:pt idx="1">
                  <c:v>99</c:v>
                </c:pt>
                <c:pt idx="2">
                  <c:v>108</c:v>
                </c:pt>
                <c:pt idx="3">
                  <c:v>86</c:v>
                </c:pt>
                <c:pt idx="4">
                  <c:v>54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1-4330-91A4-DA09B40B30DF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Data_Misc!$M$274:$R$274</c:f>
              <c:numCache>
                <c:formatCode>0</c:formatCode>
                <c:ptCount val="6"/>
                <c:pt idx="0">
                  <c:v>5</c:v>
                </c:pt>
                <c:pt idx="1">
                  <c:v>7</c:v>
                </c:pt>
                <c:pt idx="2">
                  <c:v>13</c:v>
                </c:pt>
                <c:pt idx="3">
                  <c:v>7</c:v>
                </c:pt>
                <c:pt idx="4">
                  <c:v>10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01-4330-91A4-DA09B40B30DF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Data_Newbs!$T$14</c:f>
              <c:numCache>
                <c:formatCode>0</c:formatCode>
                <c:ptCount val="1"/>
                <c:pt idx="0">
                  <c:v>110.08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01-4330-91A4-DA09B40B3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Data_VSC_Boat!$D$15:$I$15</c:f>
              <c:numCache>
                <c:formatCode>0</c:formatCode>
                <c:ptCount val="6"/>
                <c:pt idx="0">
                  <c:v>2171</c:v>
                </c:pt>
                <c:pt idx="1">
                  <c:v>2332</c:v>
                </c:pt>
                <c:pt idx="2">
                  <c:v>2794</c:v>
                </c:pt>
                <c:pt idx="3">
                  <c:v>2661</c:v>
                </c:pt>
                <c:pt idx="4">
                  <c:v>2440</c:v>
                </c:pt>
                <c:pt idx="5">
                  <c:v>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7-46A1-8B55-753F994ABD8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Data_VSC_Boat!$T$15</c:f>
              <c:numCache>
                <c:formatCode>0</c:formatCode>
                <c:ptCount val="1"/>
                <c:pt idx="0">
                  <c:v>2822.94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727-46A1-8B55-753F994ABD8B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Data_VSC_Boat!$M$15:$R$15</c:f>
              <c:numCache>
                <c:formatCode>0</c:formatCode>
                <c:ptCount val="6"/>
                <c:pt idx="0">
                  <c:v>1265</c:v>
                </c:pt>
                <c:pt idx="1">
                  <c:v>1317</c:v>
                </c:pt>
                <c:pt idx="2">
                  <c:v>1909</c:v>
                </c:pt>
                <c:pt idx="3">
                  <c:v>1709</c:v>
                </c:pt>
                <c:pt idx="4">
                  <c:v>1687</c:v>
                </c:pt>
                <c:pt idx="5">
                  <c:v>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27-46A1-8B55-753F994AB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Data_Misc!$D$22:$I$22</c:f>
              <c:numCache>
                <c:formatCode>0</c:formatCode>
                <c:ptCount val="6"/>
                <c:pt idx="0">
                  <c:v>663</c:v>
                </c:pt>
                <c:pt idx="1">
                  <c:v>586</c:v>
                </c:pt>
                <c:pt idx="2">
                  <c:v>566</c:v>
                </c:pt>
                <c:pt idx="3">
                  <c:v>573</c:v>
                </c:pt>
                <c:pt idx="4">
                  <c:v>784</c:v>
                </c:pt>
                <c:pt idx="5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EA-45CC-8824-2699CC39B0E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Data_Misc!$T$22</c:f>
              <c:numCache>
                <c:formatCode>0</c:formatCode>
                <c:ptCount val="1"/>
                <c:pt idx="0">
                  <c:v>792.84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8EA-45CC-8824-2699CC39B0EB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Data_Misc!$M$22:$R$22</c:f>
              <c:numCache>
                <c:formatCode>0</c:formatCode>
                <c:ptCount val="6"/>
                <c:pt idx="0">
                  <c:v>168</c:v>
                </c:pt>
                <c:pt idx="1">
                  <c:v>53</c:v>
                </c:pt>
                <c:pt idx="2">
                  <c:v>150</c:v>
                </c:pt>
                <c:pt idx="3">
                  <c:v>190</c:v>
                </c:pt>
                <c:pt idx="4">
                  <c:v>250</c:v>
                </c:pt>
                <c:pt idx="5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EA-45CC-8824-2699CC39B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Data_VSC_Paddlecraft!$D$15:$I$15</c:f>
              <c:numCache>
                <c:formatCode>0</c:formatCode>
                <c:ptCount val="6"/>
                <c:pt idx="0">
                  <c:v>1293</c:v>
                </c:pt>
                <c:pt idx="1">
                  <c:v>1099</c:v>
                </c:pt>
                <c:pt idx="2">
                  <c:v>1511</c:v>
                </c:pt>
                <c:pt idx="3">
                  <c:v>1431</c:v>
                </c:pt>
                <c:pt idx="4">
                  <c:v>1456</c:v>
                </c:pt>
                <c:pt idx="5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0-47B2-B917-3CA2D2DC61A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Data_VSC_Paddlecraft!$T$15</c:f>
              <c:numCache>
                <c:formatCode>0</c:formatCode>
                <c:ptCount val="1"/>
                <c:pt idx="0">
                  <c:v>1527.11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640-47B2-B917-3CA2D2DC61A9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Data_VSC_Paddlecraft!$M$15:$R$15</c:f>
              <c:numCache>
                <c:formatCode>0</c:formatCode>
                <c:ptCount val="6"/>
                <c:pt idx="0">
                  <c:v>980</c:v>
                </c:pt>
                <c:pt idx="1">
                  <c:v>847</c:v>
                </c:pt>
                <c:pt idx="2">
                  <c:v>987</c:v>
                </c:pt>
                <c:pt idx="3">
                  <c:v>993</c:v>
                </c:pt>
                <c:pt idx="4">
                  <c:v>832</c:v>
                </c:pt>
                <c:pt idx="5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40-47B2-B917-3CA2D2DC6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Data_Visits!$D$15:$I$15</c:f>
              <c:numCache>
                <c:formatCode>0</c:formatCode>
                <c:ptCount val="6"/>
                <c:pt idx="0">
                  <c:v>4008</c:v>
                </c:pt>
                <c:pt idx="1">
                  <c:v>4714</c:v>
                </c:pt>
                <c:pt idx="2">
                  <c:v>6026</c:v>
                </c:pt>
                <c:pt idx="3">
                  <c:v>4996</c:v>
                </c:pt>
                <c:pt idx="4">
                  <c:v>3914</c:v>
                </c:pt>
                <c:pt idx="5">
                  <c:v>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E-4974-8E49-318F955B7AD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Data_Visits!$T$15</c:f>
              <c:numCache>
                <c:formatCode>0</c:formatCode>
                <c:ptCount val="1"/>
                <c:pt idx="0">
                  <c:v>6087.26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10E-4974-8E49-318F955B7AD2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Data_Visits!$M$15:$R$15</c:f>
              <c:numCache>
                <c:formatCode>0</c:formatCode>
                <c:ptCount val="6"/>
                <c:pt idx="0">
                  <c:v>1736</c:v>
                </c:pt>
                <c:pt idx="1">
                  <c:v>2373</c:v>
                </c:pt>
                <c:pt idx="2">
                  <c:v>3542</c:v>
                </c:pt>
                <c:pt idx="3">
                  <c:v>2750</c:v>
                </c:pt>
                <c:pt idx="4">
                  <c:v>2263</c:v>
                </c:pt>
                <c:pt idx="5">
                  <c:v>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0E-4974-8E49-318F955B7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Data_PE!$D$15:$I$15</c:f>
              <c:numCache>
                <c:formatCode>0</c:formatCode>
                <c:ptCount val="6"/>
                <c:pt idx="0">
                  <c:v>551</c:v>
                </c:pt>
                <c:pt idx="1">
                  <c:v>732</c:v>
                </c:pt>
                <c:pt idx="2">
                  <c:v>1056</c:v>
                </c:pt>
                <c:pt idx="3">
                  <c:v>1260</c:v>
                </c:pt>
                <c:pt idx="4">
                  <c:v>1416</c:v>
                </c:pt>
                <c:pt idx="5">
                  <c:v>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1-4E12-ADB7-AF5E1216988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Data_PE!$T$15</c:f>
              <c:numCache>
                <c:formatCode>0</c:formatCode>
                <c:ptCount val="1"/>
                <c:pt idx="0">
                  <c:v>1431.16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021-4E12-ADB7-AF5E1216988D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Data_PE!$M$15:$R$15</c:f>
              <c:numCache>
                <c:formatCode>0</c:formatCode>
                <c:ptCount val="6"/>
                <c:pt idx="0">
                  <c:v>273</c:v>
                </c:pt>
                <c:pt idx="1">
                  <c:v>521</c:v>
                </c:pt>
                <c:pt idx="2">
                  <c:v>850</c:v>
                </c:pt>
                <c:pt idx="3">
                  <c:v>1091</c:v>
                </c:pt>
                <c:pt idx="4">
                  <c:v>1215</c:v>
                </c:pt>
                <c:pt idx="5">
                  <c:v>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21-4E12-ADB7-AF5E12169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CE-4B1B-AC06-ACE9100FC4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Data_Membership!$D$15:$I$15</c:f>
              <c:numCache>
                <c:formatCode>0</c:formatCode>
                <c:ptCount val="6"/>
                <c:pt idx="0">
                  <c:v>906</c:v>
                </c:pt>
                <c:pt idx="1">
                  <c:v>856</c:v>
                </c:pt>
                <c:pt idx="2">
                  <c:v>832</c:v>
                </c:pt>
                <c:pt idx="3">
                  <c:v>809</c:v>
                </c:pt>
                <c:pt idx="4">
                  <c:v>775</c:v>
                </c:pt>
                <c:pt idx="5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CE-4B1B-AC06-ACE9100FC40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Data_Membership!$K$15</c:f>
              <c:numCache>
                <c:formatCode>0</c:formatCode>
                <c:ptCount val="1"/>
                <c:pt idx="0">
                  <c:v>916.06000000000006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CE-4B1B-AC06-ACE9100FC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Data_Newbs!$D$15:$I$15</c:f>
              <c:numCache>
                <c:formatCode>0</c:formatCode>
                <c:ptCount val="6"/>
                <c:pt idx="0">
                  <c:v>60</c:v>
                </c:pt>
                <c:pt idx="1">
                  <c:v>76</c:v>
                </c:pt>
                <c:pt idx="2">
                  <c:v>91</c:v>
                </c:pt>
                <c:pt idx="3">
                  <c:v>63</c:v>
                </c:pt>
                <c:pt idx="4">
                  <c:v>66</c:v>
                </c:pt>
                <c:pt idx="5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B-4783-A266-07D90D37ED3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Data_Newbs!$T$15</c:f>
              <c:numCache>
                <c:formatCode>0</c:formatCode>
                <c:ptCount val="1"/>
                <c:pt idx="0">
                  <c:v>92.91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DEB-4783-A266-07D90D37ED3A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Data_Newbs!$M$15:$R$15</c:f>
              <c:numCache>
                <c:formatCode>0</c:formatCode>
                <c:ptCount val="6"/>
                <c:pt idx="0">
                  <c:v>24</c:v>
                </c:pt>
                <c:pt idx="1">
                  <c:v>39</c:v>
                </c:pt>
                <c:pt idx="2">
                  <c:v>45</c:v>
                </c:pt>
                <c:pt idx="3">
                  <c:v>26</c:v>
                </c:pt>
                <c:pt idx="4">
                  <c:v>34</c:v>
                </c:pt>
                <c:pt idx="5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EB-4783-A266-07D90D37E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layout>
        <c:manualLayout>
          <c:xMode val="edge"/>
          <c:yMode val="edge"/>
          <c:x val="0.17773722116942989"/>
          <c:y val="1.780626780626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Data_Boat!$D$15:$I$15</c:f>
              <c:numCache>
                <c:formatCode>0</c:formatCode>
                <c:ptCount val="6"/>
                <c:pt idx="0">
                  <c:v>1496.4</c:v>
                </c:pt>
                <c:pt idx="1">
                  <c:v>1740.56</c:v>
                </c:pt>
                <c:pt idx="2">
                  <c:v>1961.5299999999997</c:v>
                </c:pt>
                <c:pt idx="3">
                  <c:v>1771.3400000000001</c:v>
                </c:pt>
                <c:pt idx="4">
                  <c:v>1725.39</c:v>
                </c:pt>
                <c:pt idx="5">
                  <c:v>659.44999999999993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0-4157-A4F8-C8AFB44972F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Data_Boat!$T$15</c:f>
              <c:numCache>
                <c:formatCode>0</c:formatCode>
                <c:ptCount val="1"/>
                <c:pt idx="0">
                  <c:v>1982.1452999999997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960-4157-A4F8-C8AFB44972F0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Data_Boat!$M$15:$R$15</c:f>
              <c:numCache>
                <c:formatCode>0</c:formatCode>
                <c:ptCount val="6"/>
                <c:pt idx="0">
                  <c:v>537.47</c:v>
                </c:pt>
                <c:pt idx="1">
                  <c:v>773.36000000000013</c:v>
                </c:pt>
                <c:pt idx="2">
                  <c:v>887.53</c:v>
                </c:pt>
                <c:pt idx="3">
                  <c:v>796.25</c:v>
                </c:pt>
                <c:pt idx="4">
                  <c:v>808.78</c:v>
                </c:pt>
                <c:pt idx="5">
                  <c:v>659.44999999999993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0-4157-A4F8-C8AFB4497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6906320768"/>
          <c:y val="0.11255019404625706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Data_Misc!$D$15:$I$15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B-4012-93C2-6EE3526C59C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Data_Misc!$T$15</c:f>
              <c:numCache>
                <c:formatCode>0</c:formatCode>
                <c:ptCount val="1"/>
                <c:pt idx="0">
                  <c:v>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DFB-4012-93C2-6EE3526C59C6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Data_Misc!$M$15:$R$15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FB-4012-93C2-6EE3526C5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Data_Misc!$D$55:$I$55</c:f>
              <c:numCache>
                <c:formatCode>0</c:formatCode>
                <c:ptCount val="6"/>
                <c:pt idx="0">
                  <c:v>2177.67</c:v>
                </c:pt>
                <c:pt idx="1">
                  <c:v>1466.86</c:v>
                </c:pt>
                <c:pt idx="2">
                  <c:v>1183.8499999999999</c:v>
                </c:pt>
                <c:pt idx="3">
                  <c:v>1485.1</c:v>
                </c:pt>
                <c:pt idx="4">
                  <c:v>1057.4000000000001</c:v>
                </c:pt>
                <c:pt idx="5">
                  <c:v>306.75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8-4D38-8660-C51C2FE2338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Data_Misc!$T$55</c:f>
              <c:numCache>
                <c:formatCode>0</c:formatCode>
                <c:ptCount val="1"/>
                <c:pt idx="0">
                  <c:v>2200.4467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A88-4D38-8660-C51C2FE2338A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Data_Misc!$M$55:$R$55</c:f>
              <c:numCache>
                <c:formatCode>0</c:formatCode>
                <c:ptCount val="6"/>
                <c:pt idx="0">
                  <c:v>862.24</c:v>
                </c:pt>
                <c:pt idx="1">
                  <c:v>827.51</c:v>
                </c:pt>
                <c:pt idx="2">
                  <c:v>561.25</c:v>
                </c:pt>
                <c:pt idx="3">
                  <c:v>744.45</c:v>
                </c:pt>
                <c:pt idx="4">
                  <c:v>546.29999999999995</c:v>
                </c:pt>
                <c:pt idx="5">
                  <c:v>306.75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88-4D38-8660-C51C2FE23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Data_Misc!$D$35:$I$35</c:f>
              <c:numCache>
                <c:formatCode>0</c:formatCode>
                <c:ptCount val="6"/>
                <c:pt idx="0">
                  <c:v>185</c:v>
                </c:pt>
                <c:pt idx="1">
                  <c:v>189</c:v>
                </c:pt>
                <c:pt idx="2">
                  <c:v>242</c:v>
                </c:pt>
                <c:pt idx="3">
                  <c:v>254</c:v>
                </c:pt>
                <c:pt idx="4">
                  <c:v>233</c:v>
                </c:pt>
                <c:pt idx="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4-4E94-8912-8F4F01C1DC9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Data_Misc!$T$35</c:f>
              <c:numCache>
                <c:formatCode>0</c:formatCode>
                <c:ptCount val="1"/>
                <c:pt idx="0">
                  <c:v>257.54000000000002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A14-4E94-8912-8F4F01C1DC92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Data_Misc!$M$35:$R$35</c:f>
              <c:numCache>
                <c:formatCode>0</c:formatCode>
                <c:ptCount val="6"/>
                <c:pt idx="0">
                  <c:v>36</c:v>
                </c:pt>
                <c:pt idx="1">
                  <c:v>27</c:v>
                </c:pt>
                <c:pt idx="2">
                  <c:v>68</c:v>
                </c:pt>
                <c:pt idx="3">
                  <c:v>68</c:v>
                </c:pt>
                <c:pt idx="4">
                  <c:v>80</c:v>
                </c:pt>
                <c:pt idx="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14-4E94-8912-8F4F01C1D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Data_Misc!$D$255:$I$255</c:f>
              <c:numCache>
                <c:formatCode>0</c:formatCode>
                <c:ptCount val="6"/>
                <c:pt idx="0">
                  <c:v>2129.75</c:v>
                </c:pt>
                <c:pt idx="1">
                  <c:v>1529.25</c:v>
                </c:pt>
                <c:pt idx="2">
                  <c:v>1890.25</c:v>
                </c:pt>
                <c:pt idx="3">
                  <c:v>3561.25</c:v>
                </c:pt>
                <c:pt idx="4">
                  <c:v>3334.5</c:v>
                </c:pt>
                <c:pt idx="5">
                  <c:v>1510.5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5-4C87-8303-E60D0A3A3A6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Data_Misc!$T$255</c:f>
              <c:numCache>
                <c:formatCode>0</c:formatCode>
                <c:ptCount val="1"/>
                <c:pt idx="0">
                  <c:v>3597.8625000000002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FF5-4C87-8303-E60D0A3A3A60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Data_Misc!$M$255:$R$255</c:f>
              <c:numCache>
                <c:formatCode>0</c:formatCode>
                <c:ptCount val="6"/>
                <c:pt idx="0">
                  <c:v>1100.5</c:v>
                </c:pt>
                <c:pt idx="1">
                  <c:v>861.25</c:v>
                </c:pt>
                <c:pt idx="2">
                  <c:v>991.75</c:v>
                </c:pt>
                <c:pt idx="3">
                  <c:v>1647.5</c:v>
                </c:pt>
                <c:pt idx="4">
                  <c:v>1847.5</c:v>
                </c:pt>
                <c:pt idx="5">
                  <c:v>1510.5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F5-4C87-8303-E60D0A3A3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Data_Misc!$D$242:$I$242</c:f>
              <c:numCache>
                <c:formatCode>0</c:formatCode>
                <c:ptCount val="6"/>
                <c:pt idx="0">
                  <c:v>3520.6</c:v>
                </c:pt>
                <c:pt idx="1">
                  <c:v>4760.55</c:v>
                </c:pt>
                <c:pt idx="2">
                  <c:v>4484.3</c:v>
                </c:pt>
                <c:pt idx="3">
                  <c:v>4806.25</c:v>
                </c:pt>
                <c:pt idx="4">
                  <c:v>4641.6399999999994</c:v>
                </c:pt>
                <c:pt idx="5">
                  <c:v>2234.81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67-47EC-916E-625A642E73F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Data_Misc!$T$242</c:f>
              <c:numCache>
                <c:formatCode>0</c:formatCode>
                <c:ptCount val="1"/>
                <c:pt idx="0">
                  <c:v>4855.3125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867-47EC-916E-625A642E73F0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Data_Misc!$M$242:$R$242</c:f>
              <c:numCache>
                <c:formatCode>0</c:formatCode>
                <c:ptCount val="6"/>
                <c:pt idx="0">
                  <c:v>1298.0999999999999</c:v>
                </c:pt>
                <c:pt idx="1">
                  <c:v>2164.5</c:v>
                </c:pt>
                <c:pt idx="2">
                  <c:v>2193.85</c:v>
                </c:pt>
                <c:pt idx="3">
                  <c:v>2708.5</c:v>
                </c:pt>
                <c:pt idx="4">
                  <c:v>2292.09</c:v>
                </c:pt>
                <c:pt idx="5">
                  <c:v>2234.81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67-47EC-916E-625A642E7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Data_MT!$D$15:$I$15</c:f>
              <c:numCache>
                <c:formatCode>0</c:formatCode>
                <c:ptCount val="6"/>
                <c:pt idx="0">
                  <c:v>1027.57</c:v>
                </c:pt>
                <c:pt idx="1">
                  <c:v>1006.72</c:v>
                </c:pt>
                <c:pt idx="2">
                  <c:v>973.20999999999992</c:v>
                </c:pt>
                <c:pt idx="3">
                  <c:v>963.62</c:v>
                </c:pt>
                <c:pt idx="4">
                  <c:v>948.19999999999993</c:v>
                </c:pt>
                <c:pt idx="5">
                  <c:v>503.71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E-4B9B-95C5-EC80BBF1521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Data_MT!$T$15</c:f>
              <c:numCache>
                <c:formatCode>0</c:formatCode>
                <c:ptCount val="1"/>
                <c:pt idx="0">
                  <c:v>1038.8456999999999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80E-4B9B-95C5-EC80BBF15211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Data_MT!$M$15:$R$15</c:f>
              <c:numCache>
                <c:formatCode>0</c:formatCode>
                <c:ptCount val="6"/>
                <c:pt idx="0">
                  <c:v>551.31999999999994</c:v>
                </c:pt>
                <c:pt idx="1">
                  <c:v>598.27</c:v>
                </c:pt>
                <c:pt idx="2">
                  <c:v>688.45999999999992</c:v>
                </c:pt>
                <c:pt idx="3">
                  <c:v>631.91999999999996</c:v>
                </c:pt>
                <c:pt idx="4">
                  <c:v>618.98</c:v>
                </c:pt>
                <c:pt idx="5">
                  <c:v>503.71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0E-4B9B-95C5-EC80BBF15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Data_Misc!$D$75:$I$75</c:f>
              <c:numCache>
                <c:formatCode>0</c:formatCode>
                <c:ptCount val="6"/>
                <c:pt idx="0">
                  <c:v>4231.9599999999991</c:v>
                </c:pt>
                <c:pt idx="1">
                  <c:v>8010.7199999999993</c:v>
                </c:pt>
                <c:pt idx="2">
                  <c:v>5172.6499999999996</c:v>
                </c:pt>
                <c:pt idx="3">
                  <c:v>4955.07</c:v>
                </c:pt>
                <c:pt idx="4">
                  <c:v>3122.7000000000003</c:v>
                </c:pt>
                <c:pt idx="5">
                  <c:v>1518.55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35-4BC0-835E-A525A62D1FB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Data_Misc!$T$75</c:f>
              <c:numCache>
                <c:formatCode>0</c:formatCode>
                <c:ptCount val="1"/>
                <c:pt idx="0">
                  <c:v>8091.8271999999997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F35-4BC0-835E-A525A62D1FB3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Data_Misc!$M$75:$R$75</c:f>
              <c:numCache>
                <c:formatCode>0</c:formatCode>
                <c:ptCount val="6"/>
                <c:pt idx="0">
                  <c:v>2037.6100000000001</c:v>
                </c:pt>
                <c:pt idx="1">
                  <c:v>2662.57</c:v>
                </c:pt>
                <c:pt idx="2">
                  <c:v>3167.84</c:v>
                </c:pt>
                <c:pt idx="3">
                  <c:v>2656.37</c:v>
                </c:pt>
                <c:pt idx="4">
                  <c:v>1900.95</c:v>
                </c:pt>
                <c:pt idx="5">
                  <c:v>1518.55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35-4BC0-835E-A525A62D1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Data_Misc!$D$95:$I$95</c:f>
              <c:numCache>
                <c:formatCode>0</c:formatCode>
                <c:ptCount val="6"/>
                <c:pt idx="0">
                  <c:v>330.75</c:v>
                </c:pt>
                <c:pt idx="1">
                  <c:v>283.25</c:v>
                </c:pt>
                <c:pt idx="2">
                  <c:v>1697.75</c:v>
                </c:pt>
                <c:pt idx="3">
                  <c:v>819.5</c:v>
                </c:pt>
                <c:pt idx="4">
                  <c:v>509.5</c:v>
                </c:pt>
                <c:pt idx="5">
                  <c:v>240.5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8-4A8E-93D0-9F252AE2709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Data_Misc!$T$95</c:f>
              <c:numCache>
                <c:formatCode>0</c:formatCode>
                <c:ptCount val="1"/>
                <c:pt idx="0">
                  <c:v>1715.7275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E78-4A8E-93D0-9F252AE2709E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Data_Misc!$M$95:$R$95</c:f>
              <c:numCache>
                <c:formatCode>0</c:formatCode>
                <c:ptCount val="6"/>
                <c:pt idx="0">
                  <c:v>178.39999999999998</c:v>
                </c:pt>
                <c:pt idx="1">
                  <c:v>138.75</c:v>
                </c:pt>
                <c:pt idx="2">
                  <c:v>689.5</c:v>
                </c:pt>
                <c:pt idx="3">
                  <c:v>611.5</c:v>
                </c:pt>
                <c:pt idx="4">
                  <c:v>275</c:v>
                </c:pt>
                <c:pt idx="5">
                  <c:v>240.5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78-4A8E-93D0-9F252AE27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Data_Misc!$D$115:$I$115</c:f>
              <c:numCache>
                <c:formatCode>0</c:formatCode>
                <c:ptCount val="6"/>
                <c:pt idx="0">
                  <c:v>3117.6</c:v>
                </c:pt>
                <c:pt idx="1">
                  <c:v>4906.1000000000004</c:v>
                </c:pt>
                <c:pt idx="2">
                  <c:v>3694</c:v>
                </c:pt>
                <c:pt idx="3">
                  <c:v>5159.16</c:v>
                </c:pt>
                <c:pt idx="4">
                  <c:v>3904</c:v>
                </c:pt>
                <c:pt idx="5">
                  <c:v>1835.75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C0-4A17-A6E4-32941DAA57E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Data_Misc!$T$115</c:f>
              <c:numCache>
                <c:formatCode>0</c:formatCode>
                <c:ptCount val="1"/>
                <c:pt idx="0">
                  <c:v>5211.7515999999996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5C0-4A17-A6E4-32941DAA57EF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Data_Misc!$M$115:$R$115</c:f>
              <c:numCache>
                <c:formatCode>0</c:formatCode>
                <c:ptCount val="6"/>
                <c:pt idx="0">
                  <c:v>1496.75</c:v>
                </c:pt>
                <c:pt idx="1">
                  <c:v>1788.55</c:v>
                </c:pt>
                <c:pt idx="2">
                  <c:v>2140.0500000000002</c:v>
                </c:pt>
                <c:pt idx="3">
                  <c:v>2910.16</c:v>
                </c:pt>
                <c:pt idx="4">
                  <c:v>2246.5</c:v>
                </c:pt>
                <c:pt idx="5">
                  <c:v>1835.75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C0-4A17-A6E4-32941DAA5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Data_Misc!$D$135:$I$135</c:f>
              <c:numCache>
                <c:formatCode>0</c:formatCode>
                <c:ptCount val="6"/>
                <c:pt idx="0">
                  <c:v>283.64999999999998</c:v>
                </c:pt>
                <c:pt idx="1">
                  <c:v>2097</c:v>
                </c:pt>
                <c:pt idx="2">
                  <c:v>1884.73</c:v>
                </c:pt>
                <c:pt idx="3">
                  <c:v>1786.83</c:v>
                </c:pt>
                <c:pt idx="4">
                  <c:v>1696.87</c:v>
                </c:pt>
                <c:pt idx="5">
                  <c:v>509.59000000000003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5-405F-BE89-C56D0833A24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Data_Misc!$T$135</c:f>
              <c:numCache>
                <c:formatCode>0</c:formatCode>
                <c:ptCount val="1"/>
                <c:pt idx="0">
                  <c:v>2118.9699999999998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7B5-405F-BE89-C56D0833A24A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Data_Misc!$M$135:$R$135</c:f>
              <c:numCache>
                <c:formatCode>0</c:formatCode>
                <c:ptCount val="6"/>
                <c:pt idx="0">
                  <c:v>86</c:v>
                </c:pt>
                <c:pt idx="1">
                  <c:v>166.3</c:v>
                </c:pt>
                <c:pt idx="2">
                  <c:v>740.45</c:v>
                </c:pt>
                <c:pt idx="3">
                  <c:v>1375</c:v>
                </c:pt>
                <c:pt idx="4">
                  <c:v>1012.04</c:v>
                </c:pt>
                <c:pt idx="5">
                  <c:v>509.59000000000003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B5-405F-BE89-C56D0833A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Data_Misc!$D$155:$I$155</c:f>
              <c:numCache>
                <c:formatCode>0</c:formatCode>
                <c:ptCount val="6"/>
                <c:pt idx="0">
                  <c:v>4375.5</c:v>
                </c:pt>
                <c:pt idx="1">
                  <c:v>3467.4700000000003</c:v>
                </c:pt>
                <c:pt idx="2">
                  <c:v>1727.5</c:v>
                </c:pt>
                <c:pt idx="3">
                  <c:v>2139.4499999999998</c:v>
                </c:pt>
                <c:pt idx="4">
                  <c:v>3750.25</c:v>
                </c:pt>
                <c:pt idx="5">
                  <c:v>886.75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E-4BBE-9872-DFBE8CAB7BB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Data_Misc!$T$155</c:f>
              <c:numCache>
                <c:formatCode>0</c:formatCode>
                <c:ptCount val="1"/>
                <c:pt idx="0">
                  <c:v>4420.2550000000001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67E-4BBE-9872-DFBE8CAB7BB1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Data_Misc!$M$155:$R$155</c:f>
              <c:numCache>
                <c:formatCode>0</c:formatCode>
                <c:ptCount val="6"/>
                <c:pt idx="0">
                  <c:v>338</c:v>
                </c:pt>
                <c:pt idx="1">
                  <c:v>2079.4700000000003</c:v>
                </c:pt>
                <c:pt idx="2">
                  <c:v>996</c:v>
                </c:pt>
                <c:pt idx="3">
                  <c:v>927.5</c:v>
                </c:pt>
                <c:pt idx="4">
                  <c:v>1277.75</c:v>
                </c:pt>
                <c:pt idx="5">
                  <c:v>886.75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7E-4BBE-9872-DFBE8CAB7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Data_Misc!$D$195:$I$195</c:f>
              <c:numCache>
                <c:formatCode>0</c:formatCode>
                <c:ptCount val="6"/>
                <c:pt idx="0">
                  <c:v>266.5</c:v>
                </c:pt>
                <c:pt idx="1">
                  <c:v>1025</c:v>
                </c:pt>
                <c:pt idx="2">
                  <c:v>45.6</c:v>
                </c:pt>
                <c:pt idx="3">
                  <c:v>1390</c:v>
                </c:pt>
                <c:pt idx="4">
                  <c:v>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5C-426C-B68F-212194C5463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Data_Misc!$T$195</c:f>
              <c:numCache>
                <c:formatCode>0</c:formatCode>
                <c:ptCount val="1"/>
                <c:pt idx="0">
                  <c:v>1404.9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05C-426C-B68F-212194C5463B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Data_Misc!$M$195:$R$195</c:f>
              <c:numCache>
                <c:formatCode>0</c:formatCode>
                <c:ptCount val="6"/>
                <c:pt idx="0">
                  <c:v>156.5</c:v>
                </c:pt>
                <c:pt idx="1">
                  <c:v>1022</c:v>
                </c:pt>
                <c:pt idx="2">
                  <c:v>18.75</c:v>
                </c:pt>
                <c:pt idx="3">
                  <c:v>1374</c:v>
                </c:pt>
                <c:pt idx="4">
                  <c:v>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5C-426C-B68F-212194C54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Data_Misc!$D$215:$I$215</c:f>
              <c:numCache>
                <c:formatCode>0</c:formatCode>
                <c:ptCount val="6"/>
                <c:pt idx="0">
                  <c:v>1270.75</c:v>
                </c:pt>
                <c:pt idx="1">
                  <c:v>469.65</c:v>
                </c:pt>
                <c:pt idx="2">
                  <c:v>611.84999999999991</c:v>
                </c:pt>
                <c:pt idx="3">
                  <c:v>386.4</c:v>
                </c:pt>
                <c:pt idx="4">
                  <c:v>183.75</c:v>
                </c:pt>
                <c:pt idx="5">
                  <c:v>84.5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AA-4AA9-B2D3-D2AD70DE569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Data_Misc!$T$215</c:f>
              <c:numCache>
                <c:formatCode>0</c:formatCode>
                <c:ptCount val="1"/>
                <c:pt idx="0">
                  <c:v>1284.4575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1AA-4AA9-B2D3-D2AD70DE5699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Data_Misc!$M$215:$R$215</c:f>
              <c:numCache>
                <c:formatCode>0</c:formatCode>
                <c:ptCount val="6"/>
                <c:pt idx="0">
                  <c:v>75.75</c:v>
                </c:pt>
                <c:pt idx="1">
                  <c:v>247.5</c:v>
                </c:pt>
                <c:pt idx="2">
                  <c:v>356.15</c:v>
                </c:pt>
                <c:pt idx="3">
                  <c:v>241.39999999999998</c:v>
                </c:pt>
                <c:pt idx="4">
                  <c:v>100.25</c:v>
                </c:pt>
                <c:pt idx="5">
                  <c:v>84.5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AA-4AA9-B2D3-D2AD70DE5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Data_Misc!$D$175:$I$175</c:f>
              <c:numCache>
                <c:formatCode>0</c:formatCode>
                <c:ptCount val="6"/>
                <c:pt idx="0">
                  <c:v>231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F9-4A8B-BBC5-C3AEF631B39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Data_Misc!$T$175</c:f>
              <c:numCache>
                <c:formatCode>0</c:formatCode>
                <c:ptCount val="1"/>
                <c:pt idx="0">
                  <c:v>234.31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2F9-4A8B-BBC5-C3AEF631B393}"/>
            </c:ext>
          </c:extLst>
        </c:ser>
        <c:ser>
          <c:idx val="2"/>
          <c:order val="2"/>
          <c:tx>
            <c:strRef>
              <c:f>'130 NW'!$I$122</c:f>
              <c:strCache>
                <c:ptCount val="1"/>
              </c:strCache>
            </c:strRef>
          </c:tx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Data_Misc!$M$175:$R$175</c:f>
              <c:numCache>
                <c:formatCode>0</c:formatCode>
                <c:ptCount val="6"/>
                <c:pt idx="0">
                  <c:v>136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F9-4A8B-BBC5-C3AEF631B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C08-4C16-93D2-C47338BEEA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Data_Facilities!$D$15:$I$15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08-4C16-93D2-C47338BEE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Data_Misc!$D$218:$I$218</c:f>
              <c:numCache>
                <c:formatCode>0</c:formatCode>
                <c:ptCount val="6"/>
                <c:pt idx="0">
                  <c:v>10672.45</c:v>
                </c:pt>
                <c:pt idx="1">
                  <c:v>12599.23</c:v>
                </c:pt>
                <c:pt idx="2">
                  <c:v>13428.630000000001</c:v>
                </c:pt>
                <c:pt idx="3">
                  <c:v>10627.88</c:v>
                </c:pt>
                <c:pt idx="4">
                  <c:v>10514.170000000002</c:v>
                </c:pt>
                <c:pt idx="5">
                  <c:v>2911.3399999999997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26-439D-A51C-72091F0A771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Data_Misc!$T$218</c:f>
              <c:numCache>
                <c:formatCode>0</c:formatCode>
                <c:ptCount val="1"/>
                <c:pt idx="0">
                  <c:v>13563.916300000001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726-439D-A51C-72091F0A771A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Data_Misc!$M$218:$R$218</c:f>
              <c:numCache>
                <c:formatCode>0</c:formatCode>
                <c:ptCount val="6"/>
                <c:pt idx="0">
                  <c:v>3926.7400000000002</c:v>
                </c:pt>
                <c:pt idx="1">
                  <c:v>5615.0199999999995</c:v>
                </c:pt>
                <c:pt idx="2">
                  <c:v>5509.7099999999991</c:v>
                </c:pt>
                <c:pt idx="3">
                  <c:v>4437.28</c:v>
                </c:pt>
                <c:pt idx="4">
                  <c:v>3810.88</c:v>
                </c:pt>
                <c:pt idx="5">
                  <c:v>2911.3399999999997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26-439D-A51C-72091F0A7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Data_MT!$D$2:$I$2</c:f>
              <c:numCache>
                <c:formatCode>0</c:formatCode>
                <c:ptCount val="6"/>
                <c:pt idx="0">
                  <c:v>962.56000000000006</c:v>
                </c:pt>
                <c:pt idx="1">
                  <c:v>1094.57</c:v>
                </c:pt>
                <c:pt idx="2">
                  <c:v>1129.8600000000001</c:v>
                </c:pt>
                <c:pt idx="3">
                  <c:v>1046.9699999999998</c:v>
                </c:pt>
                <c:pt idx="4">
                  <c:v>1301.6600000000001</c:v>
                </c:pt>
                <c:pt idx="5">
                  <c:v>661.64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A-4CB8-950E-FB332EC32A5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Data_MT!$T$2</c:f>
              <c:numCache>
                <c:formatCode>0</c:formatCode>
                <c:ptCount val="1"/>
                <c:pt idx="0">
                  <c:v>1315.6766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56A-4CB8-950E-FB332EC32A50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Data_MT!$M$2:$R$2</c:f>
              <c:numCache>
                <c:formatCode>0</c:formatCode>
                <c:ptCount val="6"/>
                <c:pt idx="0">
                  <c:v>661.72</c:v>
                </c:pt>
                <c:pt idx="1">
                  <c:v>728.37</c:v>
                </c:pt>
                <c:pt idx="2">
                  <c:v>807.8599999999999</c:v>
                </c:pt>
                <c:pt idx="3">
                  <c:v>722.18</c:v>
                </c:pt>
                <c:pt idx="4">
                  <c:v>880.08000000000015</c:v>
                </c:pt>
                <c:pt idx="5">
                  <c:v>661.64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6A-4CB8-950E-FB332EC32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5F-455E-B3B4-B682D54132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Data_Facilities!$D$35:$I$35</c:f>
              <c:numCache>
                <c:formatCode>0</c:formatCode>
                <c:ptCount val="6"/>
                <c:pt idx="0">
                  <c:v>58</c:v>
                </c:pt>
                <c:pt idx="1">
                  <c:v>52</c:v>
                </c:pt>
                <c:pt idx="2">
                  <c:v>55</c:v>
                </c:pt>
                <c:pt idx="3">
                  <c:v>44</c:v>
                </c:pt>
                <c:pt idx="4">
                  <c:v>49</c:v>
                </c:pt>
                <c:pt idx="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5F-455E-B3B4-B682D541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Data_Misc!$D$235:$I$235</c:f>
              <c:numCache>
                <c:formatCode>0</c:formatCode>
                <c:ptCount val="6"/>
                <c:pt idx="0">
                  <c:v>112.5</c:v>
                </c:pt>
                <c:pt idx="1">
                  <c:v>167.4</c:v>
                </c:pt>
                <c:pt idx="2">
                  <c:v>199.43</c:v>
                </c:pt>
                <c:pt idx="3">
                  <c:v>208.35</c:v>
                </c:pt>
                <c:pt idx="4">
                  <c:v>287</c:v>
                </c:pt>
                <c:pt idx="5">
                  <c:v>193.15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59-4D0D-8DAF-B8B2B98F23C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Data_Misc!$T$235</c:f>
              <c:numCache>
                <c:formatCode>0</c:formatCode>
                <c:ptCount val="1"/>
                <c:pt idx="0">
                  <c:v>290.87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259-4D0D-8DAF-B8B2B98F23C2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Data_Misc!$M$235:$R$235</c:f>
              <c:numCache>
                <c:formatCode>0</c:formatCode>
                <c:ptCount val="6"/>
                <c:pt idx="0">
                  <c:v>50</c:v>
                </c:pt>
                <c:pt idx="1">
                  <c:v>86.4</c:v>
                </c:pt>
                <c:pt idx="2">
                  <c:v>123.43</c:v>
                </c:pt>
                <c:pt idx="3">
                  <c:v>91.75</c:v>
                </c:pt>
                <c:pt idx="4">
                  <c:v>113.5</c:v>
                </c:pt>
                <c:pt idx="5">
                  <c:v>193.15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59-4D0D-8DAF-B8B2B98F2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53-4EB0-B34C-33373B7EAC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Data_Facilities!$D$95:$I$95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53-4EB0-B34C-33373B7EA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C58-4A15-82F5-8457ECD8B8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Data_Facilities!$D$75:$I$75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58-4A15-82F5-8457ECD8B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34-44F9-A59B-A71EFB3581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Data_Facilities!$D$55:$I$55</c:f>
              <c:numCache>
                <c:formatCode>0</c:formatCode>
                <c:ptCount val="6"/>
                <c:pt idx="0">
                  <c:v>18</c:v>
                </c:pt>
                <c:pt idx="1">
                  <c:v>14</c:v>
                </c:pt>
                <c:pt idx="2">
                  <c:v>10</c:v>
                </c:pt>
                <c:pt idx="3">
                  <c:v>14</c:v>
                </c:pt>
                <c:pt idx="4">
                  <c:v>13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4-44F9-A59B-A71EFB358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Data_Misc!$D$275:$I$275</c:f>
              <c:numCache>
                <c:formatCode>0</c:formatCode>
                <c:ptCount val="6"/>
                <c:pt idx="0">
                  <c:v>76</c:v>
                </c:pt>
                <c:pt idx="1">
                  <c:v>86</c:v>
                </c:pt>
                <c:pt idx="2">
                  <c:v>53</c:v>
                </c:pt>
                <c:pt idx="3">
                  <c:v>77</c:v>
                </c:pt>
                <c:pt idx="4">
                  <c:v>84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7-4E1A-BB0C-0736A00DEED6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Data_Misc!$M$275:$R$275</c:f>
              <c:numCache>
                <c:formatCode>0</c:formatCode>
                <c:ptCount val="6"/>
                <c:pt idx="0">
                  <c:v>4</c:v>
                </c:pt>
                <c:pt idx="1">
                  <c:v>11</c:v>
                </c:pt>
                <c:pt idx="2">
                  <c:v>3</c:v>
                </c:pt>
                <c:pt idx="3">
                  <c:v>6</c:v>
                </c:pt>
                <c:pt idx="4">
                  <c:v>8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7-4E1A-BB0C-0736A00DEED6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Data_Newbs!$T$15</c:f>
              <c:numCache>
                <c:formatCode>0</c:formatCode>
                <c:ptCount val="1"/>
                <c:pt idx="0">
                  <c:v>92.91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A7-4E1A-BB0C-0736A00DE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Data_VSC_Boat!$D$16:$I$16</c:f>
              <c:numCache>
                <c:formatCode>0</c:formatCode>
                <c:ptCount val="6"/>
                <c:pt idx="0">
                  <c:v>263</c:v>
                </c:pt>
                <c:pt idx="1">
                  <c:v>436</c:v>
                </c:pt>
                <c:pt idx="2">
                  <c:v>530</c:v>
                </c:pt>
                <c:pt idx="3">
                  <c:v>549</c:v>
                </c:pt>
                <c:pt idx="4">
                  <c:v>533</c:v>
                </c:pt>
                <c:pt idx="5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B-4B96-9540-44621F5C1AF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Data_VSC_Boat!$T$16</c:f>
              <c:numCache>
                <c:formatCode>0</c:formatCode>
                <c:ptCount val="1"/>
                <c:pt idx="0">
                  <c:v>555.49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9FB-4B96-9540-44621F5C1AFA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Data_VSC_Boat!$M$16:$R$16</c:f>
              <c:numCache>
                <c:formatCode>0</c:formatCode>
                <c:ptCount val="6"/>
                <c:pt idx="0">
                  <c:v>87</c:v>
                </c:pt>
                <c:pt idx="1">
                  <c:v>263</c:v>
                </c:pt>
                <c:pt idx="2">
                  <c:v>319</c:v>
                </c:pt>
                <c:pt idx="3">
                  <c:v>388</c:v>
                </c:pt>
                <c:pt idx="4">
                  <c:v>366</c:v>
                </c:pt>
                <c:pt idx="5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FB-4B96-9540-44621F5C1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Data_VSC_Paddlecraft!$D$16:$I$16</c:f>
              <c:numCache>
                <c:formatCode>0</c:formatCode>
                <c:ptCount val="6"/>
                <c:pt idx="0">
                  <c:v>21</c:v>
                </c:pt>
                <c:pt idx="1">
                  <c:v>13</c:v>
                </c:pt>
                <c:pt idx="2">
                  <c:v>35</c:v>
                </c:pt>
                <c:pt idx="3">
                  <c:v>44</c:v>
                </c:pt>
                <c:pt idx="4">
                  <c:v>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0-40EC-9AC7-C1794C2ACAF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Data_VSC_Paddlecraft!$T$16</c:f>
              <c:numCache>
                <c:formatCode>0</c:formatCode>
                <c:ptCount val="1"/>
                <c:pt idx="0">
                  <c:v>53.52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490-40EC-9AC7-C1794C2ACAF9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Data_VSC_Paddlecraft!$M$16:$R$16</c:f>
              <c:numCache>
                <c:formatCode>0</c:formatCode>
                <c:ptCount val="6"/>
                <c:pt idx="0">
                  <c:v>0</c:v>
                </c:pt>
                <c:pt idx="1">
                  <c:v>8</c:v>
                </c:pt>
                <c:pt idx="2">
                  <c:v>31</c:v>
                </c:pt>
                <c:pt idx="3">
                  <c:v>3</c:v>
                </c:pt>
                <c:pt idx="4">
                  <c:v>51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90-40EC-9AC7-C1794C2AC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Data_Visits!$D$16:$I$16</c:f>
              <c:numCache>
                <c:formatCode>0</c:formatCode>
                <c:ptCount val="6"/>
                <c:pt idx="0">
                  <c:v>355</c:v>
                </c:pt>
                <c:pt idx="1">
                  <c:v>485</c:v>
                </c:pt>
                <c:pt idx="2">
                  <c:v>561</c:v>
                </c:pt>
                <c:pt idx="3">
                  <c:v>697</c:v>
                </c:pt>
                <c:pt idx="4">
                  <c:v>638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E-434B-BA2E-027D085BF67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Data_Visits!$T$16</c:f>
              <c:numCache>
                <c:formatCode>0</c:formatCode>
                <c:ptCount val="1"/>
                <c:pt idx="0">
                  <c:v>704.97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E6E-434B-BA2E-027D085BF67A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Data_Visits!$M$16:$R$16</c:f>
              <c:numCache>
                <c:formatCode>0</c:formatCode>
                <c:ptCount val="6"/>
                <c:pt idx="0">
                  <c:v>39</c:v>
                </c:pt>
                <c:pt idx="1">
                  <c:v>351</c:v>
                </c:pt>
                <c:pt idx="2">
                  <c:v>303</c:v>
                </c:pt>
                <c:pt idx="3">
                  <c:v>411</c:v>
                </c:pt>
                <c:pt idx="4">
                  <c:v>366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6E-434B-BA2E-027D085BF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Data_PE!$D$16:$I$16</c:f>
              <c:numCache>
                <c:formatCode>0</c:formatCode>
                <c:ptCount val="6"/>
                <c:pt idx="0">
                  <c:v>38</c:v>
                </c:pt>
                <c:pt idx="1">
                  <c:v>178</c:v>
                </c:pt>
                <c:pt idx="2">
                  <c:v>491</c:v>
                </c:pt>
                <c:pt idx="3">
                  <c:v>375</c:v>
                </c:pt>
                <c:pt idx="4">
                  <c:v>488</c:v>
                </c:pt>
                <c:pt idx="5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5-4139-886E-30EA2AD5833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Data_PE!$T$16</c:f>
              <c:numCache>
                <c:formatCode>0</c:formatCode>
                <c:ptCount val="1"/>
                <c:pt idx="0">
                  <c:v>496.91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5B5-4139-886E-30EA2AD58337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Data_PE!$M$16:$R$16</c:f>
              <c:numCache>
                <c:formatCode>0</c:formatCode>
                <c:ptCount val="6"/>
                <c:pt idx="0">
                  <c:v>14</c:v>
                </c:pt>
                <c:pt idx="1">
                  <c:v>40</c:v>
                </c:pt>
                <c:pt idx="2">
                  <c:v>278</c:v>
                </c:pt>
                <c:pt idx="3">
                  <c:v>211</c:v>
                </c:pt>
                <c:pt idx="4">
                  <c:v>293</c:v>
                </c:pt>
                <c:pt idx="5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B5-4139-886E-30EA2AD58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508326078863324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Data_Misc!$D$62:$I$62</c:f>
              <c:numCache>
                <c:formatCode>0</c:formatCode>
                <c:ptCount val="6"/>
                <c:pt idx="0">
                  <c:v>3732.63</c:v>
                </c:pt>
                <c:pt idx="1">
                  <c:v>4136.49</c:v>
                </c:pt>
                <c:pt idx="2">
                  <c:v>5048.9799999999996</c:v>
                </c:pt>
                <c:pt idx="3">
                  <c:v>5851.14</c:v>
                </c:pt>
                <c:pt idx="4">
                  <c:v>3791.3199999999997</c:v>
                </c:pt>
                <c:pt idx="5">
                  <c:v>1441.34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2-4C96-98E7-88492E12E85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Data_Misc!$T$62</c:f>
              <c:numCache>
                <c:formatCode>0</c:formatCode>
                <c:ptCount val="1"/>
                <c:pt idx="0">
                  <c:v>5910.6514000000006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F82-4C96-98E7-88492E12E85B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Data_Misc!$M$62:$R$62</c:f>
              <c:numCache>
                <c:formatCode>0</c:formatCode>
                <c:ptCount val="6"/>
                <c:pt idx="0">
                  <c:v>2245.59</c:v>
                </c:pt>
                <c:pt idx="1">
                  <c:v>2271.6799999999998</c:v>
                </c:pt>
                <c:pt idx="2">
                  <c:v>2758.5699999999997</c:v>
                </c:pt>
                <c:pt idx="3">
                  <c:v>3513.37</c:v>
                </c:pt>
                <c:pt idx="4">
                  <c:v>2276.7600000000002</c:v>
                </c:pt>
                <c:pt idx="5">
                  <c:v>1441.34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82-4C96-98E7-88492E12E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F3-47ED-9C9E-4CC9801C07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Data_Membership!$D$16:$I$16</c:f>
              <c:numCache>
                <c:formatCode>0</c:formatCode>
                <c:ptCount val="6"/>
                <c:pt idx="0">
                  <c:v>366</c:v>
                </c:pt>
                <c:pt idx="1">
                  <c:v>353</c:v>
                </c:pt>
                <c:pt idx="2">
                  <c:v>348</c:v>
                </c:pt>
                <c:pt idx="3">
                  <c:v>367</c:v>
                </c:pt>
                <c:pt idx="4">
                  <c:v>380</c:v>
                </c:pt>
                <c:pt idx="5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F3-47ED-9C9E-4CC9801C075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Data_Membership!$K$16</c:f>
              <c:numCache>
                <c:formatCode>0</c:formatCode>
                <c:ptCount val="1"/>
                <c:pt idx="0">
                  <c:v>384.8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F3-47ED-9C9E-4CC9801C0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Data_Newbs!$D$16:$I$16</c:f>
              <c:numCache>
                <c:formatCode>0</c:formatCode>
                <c:ptCount val="6"/>
                <c:pt idx="0">
                  <c:v>30</c:v>
                </c:pt>
                <c:pt idx="1">
                  <c:v>16</c:v>
                </c:pt>
                <c:pt idx="2">
                  <c:v>59</c:v>
                </c:pt>
                <c:pt idx="3">
                  <c:v>53</c:v>
                </c:pt>
                <c:pt idx="4">
                  <c:v>54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B-49AC-9F23-33BFF70DC28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Data_Newbs!$T$16</c:f>
              <c:numCache>
                <c:formatCode>0</c:formatCode>
                <c:ptCount val="1"/>
                <c:pt idx="0">
                  <c:v>60.59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11B-49AC-9F23-33BFF70DC28C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Data_Newbs!$M$16:$R$16</c:f>
              <c:numCache>
                <c:formatCode>0</c:formatCode>
                <c:ptCount val="6"/>
                <c:pt idx="0">
                  <c:v>15</c:v>
                </c:pt>
                <c:pt idx="1">
                  <c:v>8</c:v>
                </c:pt>
                <c:pt idx="2">
                  <c:v>30</c:v>
                </c:pt>
                <c:pt idx="3">
                  <c:v>22</c:v>
                </c:pt>
                <c:pt idx="4">
                  <c:v>22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1B-49AC-9F23-33BFF70DC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Data_Boat!$D$16:$I$16</c:f>
              <c:numCache>
                <c:formatCode>0</c:formatCode>
                <c:ptCount val="6"/>
                <c:pt idx="0">
                  <c:v>87</c:v>
                </c:pt>
                <c:pt idx="1">
                  <c:v>161</c:v>
                </c:pt>
                <c:pt idx="2">
                  <c:v>145.5</c:v>
                </c:pt>
                <c:pt idx="3">
                  <c:v>73</c:v>
                </c:pt>
                <c:pt idx="4">
                  <c:v>91.5</c:v>
                </c:pt>
                <c:pt idx="5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C6-4861-A0C6-41AFBBADB13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Data_Boat!$T$16</c:f>
              <c:numCache>
                <c:formatCode>0</c:formatCode>
                <c:ptCount val="1"/>
                <c:pt idx="0">
                  <c:v>163.61000000000001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3C6-4861-A0C6-41AFBBADB139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Data_Boat!$M$16:$R$16</c:f>
              <c:numCache>
                <c:formatCode>0</c:formatCode>
                <c:ptCount val="6"/>
                <c:pt idx="0">
                  <c:v>0</c:v>
                </c:pt>
                <c:pt idx="1">
                  <c:v>102</c:v>
                </c:pt>
                <c:pt idx="2">
                  <c:v>77.5</c:v>
                </c:pt>
                <c:pt idx="3">
                  <c:v>44</c:v>
                </c:pt>
                <c:pt idx="4">
                  <c:v>65.5</c:v>
                </c:pt>
                <c:pt idx="5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C6-4861-A0C6-41AFBBADB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6906320768"/>
          <c:y val="0.11255019404625706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Data_Misc!$D$16:$I$16</c:f>
              <c:numCache>
                <c:formatCode>0</c:formatCode>
                <c:ptCount val="6"/>
                <c:pt idx="0">
                  <c:v>396.12999999999971</c:v>
                </c:pt>
                <c:pt idx="1">
                  <c:v>281.7999999999999</c:v>
                </c:pt>
                <c:pt idx="2">
                  <c:v>262.13000000000011</c:v>
                </c:pt>
                <c:pt idx="3">
                  <c:v>269.99999999999994</c:v>
                </c:pt>
                <c:pt idx="4">
                  <c:v>181.8</c:v>
                </c:pt>
                <c:pt idx="5">
                  <c:v>49.9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C-481D-AA2A-99B3BD0268E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Data_Misc!$T$16</c:f>
              <c:numCache>
                <c:formatCode>0</c:formatCode>
                <c:ptCount val="1"/>
                <c:pt idx="0">
                  <c:v>401.09129999999971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0CC-481D-AA2A-99B3BD0268E5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Data_Misc!$M$16:$R$16</c:f>
              <c:numCache>
                <c:formatCode>0</c:formatCode>
                <c:ptCount val="6"/>
                <c:pt idx="0">
                  <c:v>255.10000000000008</c:v>
                </c:pt>
                <c:pt idx="1">
                  <c:v>175.29999999999995</c:v>
                </c:pt>
                <c:pt idx="2">
                  <c:v>110.74000000000001</c:v>
                </c:pt>
                <c:pt idx="3">
                  <c:v>117.69999999999997</c:v>
                </c:pt>
                <c:pt idx="4">
                  <c:v>129.79999999999998</c:v>
                </c:pt>
                <c:pt idx="5">
                  <c:v>49.9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C-481D-AA2A-99B3BD026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Data_Misc!$D$56:$I$56</c:f>
              <c:numCache>
                <c:formatCode>0</c:formatCode>
                <c:ptCount val="6"/>
                <c:pt idx="0">
                  <c:v>550.49</c:v>
                </c:pt>
                <c:pt idx="1">
                  <c:v>531.91</c:v>
                </c:pt>
                <c:pt idx="2">
                  <c:v>537.65000000000009</c:v>
                </c:pt>
                <c:pt idx="3">
                  <c:v>635.5</c:v>
                </c:pt>
                <c:pt idx="4">
                  <c:v>275</c:v>
                </c:pt>
                <c:pt idx="5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05-475F-907C-31B3DD9DF0E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Data_Misc!$T$56</c:f>
              <c:numCache>
                <c:formatCode>0</c:formatCode>
                <c:ptCount val="1"/>
                <c:pt idx="0">
                  <c:v>642.85500000000002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A05-475F-907C-31B3DD9DF0EF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Data_Misc!$M$56:$R$56</c:f>
              <c:numCache>
                <c:formatCode>0</c:formatCode>
                <c:ptCount val="6"/>
                <c:pt idx="0">
                  <c:v>282.75</c:v>
                </c:pt>
                <c:pt idx="1">
                  <c:v>370.15999999999997</c:v>
                </c:pt>
                <c:pt idx="2">
                  <c:v>339.07</c:v>
                </c:pt>
                <c:pt idx="3">
                  <c:v>256.5</c:v>
                </c:pt>
                <c:pt idx="4">
                  <c:v>235</c:v>
                </c:pt>
                <c:pt idx="5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05-475F-907C-31B3DD9DF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Data_Misc!$D$36:$I$36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88-40BC-9499-ADF46DBC8DE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Data_Misc!$T$36</c:f>
              <c:numCache>
                <c:formatCode>0</c:formatCode>
                <c:ptCount val="1"/>
                <c:pt idx="0">
                  <c:v>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788-40BC-9499-ADF46DBC8DE1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Data_Misc!$M$36:$R$36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88-40BC-9499-ADF46DBC8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Data_Misc!$D$256:$I$256</c:f>
              <c:numCache>
                <c:formatCode>0</c:formatCode>
                <c:ptCount val="6"/>
                <c:pt idx="0">
                  <c:v>36</c:v>
                </c:pt>
                <c:pt idx="1">
                  <c:v>811.25</c:v>
                </c:pt>
                <c:pt idx="2">
                  <c:v>1226.06</c:v>
                </c:pt>
                <c:pt idx="3">
                  <c:v>2358.79</c:v>
                </c:pt>
                <c:pt idx="4">
                  <c:v>1234</c:v>
                </c:pt>
                <c:pt idx="5">
                  <c:v>469.75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2F-4CB5-8B1D-2F60EE1DBA5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Data_Misc!$T$256</c:f>
              <c:numCache>
                <c:formatCode>0</c:formatCode>
                <c:ptCount val="1"/>
                <c:pt idx="0">
                  <c:v>2383.3779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92F-4CB5-8B1D-2F60EE1DBA5C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Data_Misc!$M$256:$R$256</c:f>
              <c:numCache>
                <c:formatCode>0</c:formatCode>
                <c:ptCount val="6"/>
                <c:pt idx="0">
                  <c:v>3.75</c:v>
                </c:pt>
                <c:pt idx="1">
                  <c:v>356.25</c:v>
                </c:pt>
                <c:pt idx="2">
                  <c:v>411.5</c:v>
                </c:pt>
                <c:pt idx="3">
                  <c:v>1233.46</c:v>
                </c:pt>
                <c:pt idx="4">
                  <c:v>645.5</c:v>
                </c:pt>
                <c:pt idx="5">
                  <c:v>469.75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2F-4CB5-8B1D-2F60EE1DB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Data_MT!$D$16:$I$16</c:f>
              <c:numCache>
                <c:formatCode>0</c:formatCode>
                <c:ptCount val="6"/>
                <c:pt idx="0">
                  <c:v>278.63</c:v>
                </c:pt>
                <c:pt idx="1">
                  <c:v>245.75</c:v>
                </c:pt>
                <c:pt idx="2">
                  <c:v>191.6</c:v>
                </c:pt>
                <c:pt idx="3">
                  <c:v>186.1</c:v>
                </c:pt>
                <c:pt idx="4">
                  <c:v>145.91999999999999</c:v>
                </c:pt>
                <c:pt idx="5">
                  <c:v>92.75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A-4FC6-81B1-9F88646AAF9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Data_MT!$T$16</c:f>
              <c:numCache>
                <c:formatCode>0</c:formatCode>
                <c:ptCount val="1"/>
                <c:pt idx="0">
                  <c:v>282.41629999999998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6FA-4FC6-81B1-9F88646AAF96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Data_MT!$M$16:$R$16</c:f>
              <c:numCache>
                <c:formatCode>0</c:formatCode>
                <c:ptCount val="6"/>
                <c:pt idx="0">
                  <c:v>151.38</c:v>
                </c:pt>
                <c:pt idx="1">
                  <c:v>122</c:v>
                </c:pt>
                <c:pt idx="2">
                  <c:v>104.1</c:v>
                </c:pt>
                <c:pt idx="3">
                  <c:v>91.25</c:v>
                </c:pt>
                <c:pt idx="4">
                  <c:v>74.17</c:v>
                </c:pt>
                <c:pt idx="5">
                  <c:v>92.75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FA-4FC6-81B1-9F88646AA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Data_Misc!$D$76:$I$76</c:f>
              <c:numCache>
                <c:formatCode>0</c:formatCode>
                <c:ptCount val="6"/>
                <c:pt idx="0">
                  <c:v>398.6</c:v>
                </c:pt>
                <c:pt idx="1">
                  <c:v>604.75</c:v>
                </c:pt>
                <c:pt idx="2">
                  <c:v>1204.07</c:v>
                </c:pt>
                <c:pt idx="3">
                  <c:v>950.25</c:v>
                </c:pt>
                <c:pt idx="4">
                  <c:v>778.74</c:v>
                </c:pt>
                <c:pt idx="5">
                  <c:v>376.75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6-4248-9BB0-CF7CEBCD9D3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Data_Misc!$T$76</c:f>
              <c:numCache>
                <c:formatCode>0</c:formatCode>
                <c:ptCount val="1"/>
                <c:pt idx="0">
                  <c:v>1217.1107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606-4248-9BB0-CF7CEBCD9D33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Data_Misc!$M$76:$R$76</c:f>
              <c:numCache>
                <c:formatCode>0</c:formatCode>
                <c:ptCount val="6"/>
                <c:pt idx="0">
                  <c:v>216.35</c:v>
                </c:pt>
                <c:pt idx="1">
                  <c:v>349</c:v>
                </c:pt>
                <c:pt idx="2">
                  <c:v>804.25</c:v>
                </c:pt>
                <c:pt idx="3">
                  <c:v>635.75</c:v>
                </c:pt>
                <c:pt idx="4">
                  <c:v>444.99</c:v>
                </c:pt>
                <c:pt idx="5">
                  <c:v>376.75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06-4248-9BB0-CF7CEBCD9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Data_Misc!$D$96:$I$96</c:f>
              <c:numCache>
                <c:formatCode>0</c:formatCode>
                <c:ptCount val="6"/>
                <c:pt idx="0">
                  <c:v>166</c:v>
                </c:pt>
                <c:pt idx="1">
                  <c:v>69.75</c:v>
                </c:pt>
                <c:pt idx="2">
                  <c:v>0.75</c:v>
                </c:pt>
                <c:pt idx="3">
                  <c:v>29</c:v>
                </c:pt>
                <c:pt idx="4">
                  <c:v>99.5</c:v>
                </c:pt>
                <c:pt idx="5">
                  <c:v>79.5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5-4967-9FE3-ECCD63246C6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Data_Misc!$T$96</c:f>
              <c:numCache>
                <c:formatCode>0</c:formatCode>
                <c:ptCount val="1"/>
                <c:pt idx="0">
                  <c:v>168.66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BB5-4967-9FE3-ECCD63246C6F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Data_Misc!$M$96:$R$96</c:f>
              <c:numCache>
                <c:formatCode>0</c:formatCode>
                <c:ptCount val="6"/>
                <c:pt idx="0">
                  <c:v>107</c:v>
                </c:pt>
                <c:pt idx="1">
                  <c:v>69.75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B5-4967-9FE3-ECCD6324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Data_Misc!$D$82:$I$82</c:f>
              <c:numCache>
                <c:formatCode>0</c:formatCode>
                <c:ptCount val="6"/>
                <c:pt idx="0">
                  <c:v>2100.2000000000003</c:v>
                </c:pt>
                <c:pt idx="1">
                  <c:v>1893.7</c:v>
                </c:pt>
                <c:pt idx="2">
                  <c:v>2218.0499999999997</c:v>
                </c:pt>
                <c:pt idx="3">
                  <c:v>2423.58</c:v>
                </c:pt>
                <c:pt idx="4">
                  <c:v>1742.6</c:v>
                </c:pt>
                <c:pt idx="5">
                  <c:v>495.2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04-4D51-9376-596D5AC4101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Data_Misc!$T$82</c:f>
              <c:numCache>
                <c:formatCode>0</c:formatCode>
                <c:ptCount val="1"/>
                <c:pt idx="0">
                  <c:v>2448.8157999999999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904-4D51-9376-596D5AC41013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Data_Misc!$M$82:$R$82</c:f>
              <c:numCache>
                <c:formatCode>0</c:formatCode>
                <c:ptCount val="6"/>
                <c:pt idx="0">
                  <c:v>1137.6500000000001</c:v>
                </c:pt>
                <c:pt idx="1">
                  <c:v>753.3</c:v>
                </c:pt>
                <c:pt idx="2">
                  <c:v>1101.75</c:v>
                </c:pt>
                <c:pt idx="3">
                  <c:v>1266.58</c:v>
                </c:pt>
                <c:pt idx="4">
                  <c:v>1006.05</c:v>
                </c:pt>
                <c:pt idx="5">
                  <c:v>495.2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04-4D51-9376-596D5AC41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Data_Misc!$D$116:$I$116</c:f>
              <c:numCache>
                <c:formatCode>0</c:formatCode>
                <c:ptCount val="6"/>
                <c:pt idx="0">
                  <c:v>790.75</c:v>
                </c:pt>
                <c:pt idx="1">
                  <c:v>825.25</c:v>
                </c:pt>
                <c:pt idx="2">
                  <c:v>1237.56</c:v>
                </c:pt>
                <c:pt idx="3">
                  <c:v>2386.29</c:v>
                </c:pt>
                <c:pt idx="4">
                  <c:v>1247.25</c:v>
                </c:pt>
                <c:pt idx="5">
                  <c:v>469.75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B-4859-949A-42DA50927B7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Data_Misc!$T$116</c:f>
              <c:numCache>
                <c:formatCode>0</c:formatCode>
                <c:ptCount val="1"/>
                <c:pt idx="0">
                  <c:v>2411.1529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72B-4859-949A-42DA50927B7D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Data_Misc!$M$116:$R$116</c:f>
              <c:numCache>
                <c:formatCode>0</c:formatCode>
                <c:ptCount val="6"/>
                <c:pt idx="0">
                  <c:v>390.25</c:v>
                </c:pt>
                <c:pt idx="1">
                  <c:v>360.25</c:v>
                </c:pt>
                <c:pt idx="2">
                  <c:v>411.5</c:v>
                </c:pt>
                <c:pt idx="3">
                  <c:v>1233.46</c:v>
                </c:pt>
                <c:pt idx="4">
                  <c:v>652.5</c:v>
                </c:pt>
                <c:pt idx="5">
                  <c:v>469.75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2B-4859-949A-42DA50927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Data_Misc!$D$136:$I$136</c:f>
              <c:numCache>
                <c:formatCode>0</c:formatCode>
                <c:ptCount val="6"/>
                <c:pt idx="0">
                  <c:v>0</c:v>
                </c:pt>
                <c:pt idx="1">
                  <c:v>33</c:v>
                </c:pt>
                <c:pt idx="2">
                  <c:v>16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04-49F3-8F42-AB9E1FEA775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Data_Misc!$T$136</c:f>
              <c:numCache>
                <c:formatCode>0</c:formatCode>
                <c:ptCount val="1"/>
                <c:pt idx="0">
                  <c:v>34.33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004-49F3-8F42-AB9E1FEA775B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Data_Misc!$M$136:$R$136</c:f>
              <c:numCache>
                <c:formatCode>0</c:formatCode>
                <c:ptCount val="6"/>
                <c:pt idx="0">
                  <c:v>0</c:v>
                </c:pt>
                <c:pt idx="1">
                  <c:v>33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04-49F3-8F42-AB9E1FEA7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Data_Misc!$D$156:$I$156</c:f>
              <c:numCache>
                <c:formatCode>0</c:formatCode>
                <c:ptCount val="6"/>
                <c:pt idx="0">
                  <c:v>390.59000000000003</c:v>
                </c:pt>
                <c:pt idx="1">
                  <c:v>510.5</c:v>
                </c:pt>
                <c:pt idx="2">
                  <c:v>388.5</c:v>
                </c:pt>
                <c:pt idx="3">
                  <c:v>299.25</c:v>
                </c:pt>
                <c:pt idx="4">
                  <c:v>358</c:v>
                </c:pt>
                <c:pt idx="5">
                  <c:v>487.5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51-4734-A45F-BEBEF837091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Data_Misc!$T$156</c:f>
              <c:numCache>
                <c:formatCode>0</c:formatCode>
                <c:ptCount val="1"/>
                <c:pt idx="0">
                  <c:v>516.60500000000002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051-4734-A45F-BEBEF8370913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Data_Misc!$M$156:$R$156</c:f>
              <c:numCache>
                <c:formatCode>0</c:formatCode>
                <c:ptCount val="6"/>
                <c:pt idx="0">
                  <c:v>234.92000000000002</c:v>
                </c:pt>
                <c:pt idx="1">
                  <c:v>239.92000000000002</c:v>
                </c:pt>
                <c:pt idx="2">
                  <c:v>295</c:v>
                </c:pt>
                <c:pt idx="3">
                  <c:v>158.75</c:v>
                </c:pt>
                <c:pt idx="4">
                  <c:v>114</c:v>
                </c:pt>
                <c:pt idx="5">
                  <c:v>487.5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51-4734-A45F-BEBEF8370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Data_Misc!$D$196:$I$196</c:f>
              <c:numCache>
                <c:formatCode>0</c:formatCode>
                <c:ptCount val="6"/>
                <c:pt idx="0">
                  <c:v>3.5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5-4A96-922F-D1881E80888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Data_Misc!$T$196</c:f>
              <c:numCache>
                <c:formatCode>0</c:formatCode>
                <c:ptCount val="1"/>
                <c:pt idx="0">
                  <c:v>17.16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E45-4A96-922F-D1881E808883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Data_Misc!$M$196:$R$196</c:f>
              <c:numCache>
                <c:formatCode>0</c:formatCode>
                <c:ptCount val="6"/>
                <c:pt idx="0">
                  <c:v>3.5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45-4A96-922F-D1881E808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Data_Misc!$D$236:$I$236</c:f>
              <c:numCache>
                <c:formatCode>0</c:formatCode>
                <c:ptCount val="6"/>
                <c:pt idx="0">
                  <c:v>13.33</c:v>
                </c:pt>
                <c:pt idx="1">
                  <c:v>18</c:v>
                </c:pt>
                <c:pt idx="2">
                  <c:v>117.9</c:v>
                </c:pt>
                <c:pt idx="3">
                  <c:v>261.25</c:v>
                </c:pt>
                <c:pt idx="4">
                  <c:v>185.51</c:v>
                </c:pt>
                <c:pt idx="5">
                  <c:v>124.5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8-454E-9783-4AFFF96DDE8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39A-4732-894B-DB5BA551D32D}"/>
              </c:ext>
            </c:extLst>
          </c:dPt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Data_Misc!$T$236</c:f>
              <c:numCache>
                <c:formatCode>0</c:formatCode>
                <c:ptCount val="1"/>
                <c:pt idx="0">
                  <c:v>264.86250000000001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FB8-454E-9783-4AFFF96DDE8A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Data_Misc!$M$236:$R$236</c:f>
              <c:numCache>
                <c:formatCode>0</c:formatCode>
                <c:ptCount val="6"/>
                <c:pt idx="0">
                  <c:v>10</c:v>
                </c:pt>
                <c:pt idx="1">
                  <c:v>16</c:v>
                </c:pt>
                <c:pt idx="2">
                  <c:v>49.75</c:v>
                </c:pt>
                <c:pt idx="3">
                  <c:v>194.5</c:v>
                </c:pt>
                <c:pt idx="4">
                  <c:v>106.50999999999999</c:v>
                </c:pt>
                <c:pt idx="5">
                  <c:v>124.5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B8-454E-9783-4AFFF96DD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Data_Misc!$D$176:$I$176</c:f>
              <c:numCache>
                <c:formatCode>0</c:formatCode>
                <c:ptCount val="6"/>
                <c:pt idx="0">
                  <c:v>96.5</c:v>
                </c:pt>
                <c:pt idx="1">
                  <c:v>178</c:v>
                </c:pt>
                <c:pt idx="2">
                  <c:v>87.5</c:v>
                </c:pt>
                <c:pt idx="3">
                  <c:v>54.5</c:v>
                </c:pt>
                <c:pt idx="4">
                  <c:v>22.5</c:v>
                </c:pt>
                <c:pt idx="5">
                  <c:v>78.5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8-4E01-B3DD-77D3FFCA1C9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Data_Misc!$T$176</c:f>
              <c:numCache>
                <c:formatCode>0</c:formatCode>
                <c:ptCount val="1"/>
                <c:pt idx="0">
                  <c:v>180.78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1E8-4E01-B3DD-77D3FFCA1C95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Data_Misc!$M$176:$R$176</c:f>
              <c:numCache>
                <c:formatCode>0</c:formatCode>
                <c:ptCount val="6"/>
                <c:pt idx="0">
                  <c:v>41</c:v>
                </c:pt>
                <c:pt idx="1">
                  <c:v>138</c:v>
                </c:pt>
                <c:pt idx="2">
                  <c:v>40</c:v>
                </c:pt>
                <c:pt idx="3">
                  <c:v>38.5</c:v>
                </c:pt>
                <c:pt idx="4">
                  <c:v>22.5</c:v>
                </c:pt>
                <c:pt idx="5">
                  <c:v>78.5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E8-4E01-B3DD-77D3FFCA1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2C4-4E18-BD9D-ACBD72F264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Data_Facilities!$D$16:$I$16</c:f>
              <c:numCache>
                <c:formatCode>0</c:formatCode>
                <c:ptCount val="6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5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C4-4E18-BD9D-ACBD72F26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71-46F3-83DF-3FAECC2B2E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Data_Facilities!$D$36:$I$36</c:f>
              <c:numCache>
                <c:formatCode>0</c:formatCode>
                <c:ptCount val="6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1-46F3-83DF-3FAECC2B2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Data_Misc!$D$238:$I$238</c:f>
              <c:numCache>
                <c:formatCode>0</c:formatCode>
                <c:ptCount val="6"/>
                <c:pt idx="0">
                  <c:v>4413.45</c:v>
                </c:pt>
                <c:pt idx="1">
                  <c:v>5158.09</c:v>
                </c:pt>
                <c:pt idx="2">
                  <c:v>7171.2000000000007</c:v>
                </c:pt>
                <c:pt idx="3">
                  <c:v>6892.0599999999995</c:v>
                </c:pt>
                <c:pt idx="4">
                  <c:v>7611.16</c:v>
                </c:pt>
                <c:pt idx="5">
                  <c:v>2556.71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68-44E2-80CB-291EDA76EFF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Data_Misc!$T$238</c:f>
              <c:numCache>
                <c:formatCode>0</c:formatCode>
                <c:ptCount val="1"/>
                <c:pt idx="0">
                  <c:v>7688.2716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668-44E2-80CB-291EDA76EFF5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Data_Misc!$M$238:$R$238</c:f>
              <c:numCache>
                <c:formatCode>0</c:formatCode>
                <c:ptCount val="6"/>
                <c:pt idx="0">
                  <c:v>1956.48</c:v>
                </c:pt>
                <c:pt idx="1">
                  <c:v>2215.8300000000004</c:v>
                </c:pt>
                <c:pt idx="2">
                  <c:v>3730.2299999999996</c:v>
                </c:pt>
                <c:pt idx="3">
                  <c:v>3721.8700000000003</c:v>
                </c:pt>
                <c:pt idx="4">
                  <c:v>4076.6400000000003</c:v>
                </c:pt>
                <c:pt idx="5">
                  <c:v>2556.71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68-44E2-80CB-291EDA76E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EE5-491A-858D-31B6FF4312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Data_Facilities!$D$96:$I$96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E5-491A-858D-31B6FF431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Data_Misc!$D$102:$I$102</c:f>
              <c:numCache>
                <c:formatCode>0</c:formatCode>
                <c:ptCount val="6"/>
                <c:pt idx="0">
                  <c:v>5504.5</c:v>
                </c:pt>
                <c:pt idx="1">
                  <c:v>9808.25</c:v>
                </c:pt>
                <c:pt idx="2">
                  <c:v>8001.75</c:v>
                </c:pt>
                <c:pt idx="3">
                  <c:v>9139.18</c:v>
                </c:pt>
                <c:pt idx="4">
                  <c:v>8650.5499999999993</c:v>
                </c:pt>
                <c:pt idx="5">
                  <c:v>3602.6600000000003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3-47E3-BBAF-D2D8790707D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Data_Misc!$T$102</c:f>
              <c:numCache>
                <c:formatCode>0</c:formatCode>
                <c:ptCount val="1"/>
                <c:pt idx="0">
                  <c:v>9907.3325000000004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063-47E3-BBAF-D2D8790707D4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Data_Misc!$M$102:$R$102</c:f>
              <c:numCache>
                <c:formatCode>0</c:formatCode>
                <c:ptCount val="6"/>
                <c:pt idx="0">
                  <c:v>2163.8000000000002</c:v>
                </c:pt>
                <c:pt idx="1">
                  <c:v>4772.45</c:v>
                </c:pt>
                <c:pt idx="2">
                  <c:v>3970</c:v>
                </c:pt>
                <c:pt idx="3">
                  <c:v>4978.1499999999996</c:v>
                </c:pt>
                <c:pt idx="4">
                  <c:v>4403.84</c:v>
                </c:pt>
                <c:pt idx="5">
                  <c:v>3602.6600000000003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63-47E3-BBAF-D2D879070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5DC-4A44-8CE3-DA67DCC33C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Data_Facilities!$D$76:$I$76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DC-4A44-8CE3-DA67DCC33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E3-458C-B3A9-FB5D17C71C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Data_Facilities!$D$56:$I$56</c:f>
              <c:numCache>
                <c:formatCode>0</c:formatCode>
                <c:ptCount val="6"/>
                <c:pt idx="0">
                  <c:v>12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E3-458C-B3A9-FB5D17C71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Data_Misc!$D$276:$I$276</c:f>
              <c:numCache>
                <c:formatCode>0</c:formatCode>
                <c:ptCount val="6"/>
                <c:pt idx="0">
                  <c:v>30</c:v>
                </c:pt>
                <c:pt idx="1">
                  <c:v>16</c:v>
                </c:pt>
                <c:pt idx="2">
                  <c:v>31</c:v>
                </c:pt>
                <c:pt idx="3">
                  <c:v>32</c:v>
                </c:pt>
                <c:pt idx="4">
                  <c:v>21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7-4DA0-B56F-505F25F7BC71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Data_Misc!$M$276:$R$276</c:f>
              <c:numCache>
                <c:formatCode>0</c:formatCode>
                <c:ptCount val="6"/>
                <c:pt idx="0">
                  <c:v>0</c:v>
                </c:pt>
                <c:pt idx="1">
                  <c:v>4</c:v>
                </c:pt>
                <c:pt idx="2">
                  <c:v>16</c:v>
                </c:pt>
                <c:pt idx="3">
                  <c:v>0</c:v>
                </c:pt>
                <c:pt idx="4">
                  <c:v>7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17-4DA0-B56F-505F25F7BC71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Data_Newbs!$T$16</c:f>
              <c:numCache>
                <c:formatCode>0</c:formatCode>
                <c:ptCount val="1"/>
                <c:pt idx="0">
                  <c:v>60.59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17-4DA0-B56F-505F25F7B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16190577493134"/>
          <c:y val="0.10898894048500347"/>
          <c:w val="0.80159803611466451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F1-44D5-B71C-4BB576B929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Data_Membership!$D$17:$I$17</c:f>
              <c:numCache>
                <c:formatCode>0</c:formatCode>
                <c:ptCount val="6"/>
                <c:pt idx="0">
                  <c:v>269</c:v>
                </c:pt>
                <c:pt idx="1">
                  <c:v>245</c:v>
                </c:pt>
                <c:pt idx="2">
                  <c:v>230</c:v>
                </c:pt>
                <c:pt idx="3">
                  <c:v>223</c:v>
                </c:pt>
                <c:pt idx="4">
                  <c:v>225</c:v>
                </c:pt>
                <c:pt idx="5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F1-44D5-B71C-4BB576B929B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Data_Membership!$K$17</c:f>
              <c:numCache>
                <c:formatCode>0</c:formatCode>
                <c:ptCount val="1"/>
                <c:pt idx="0">
                  <c:v>272.69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F1-44D5-B71C-4BB576B92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Data_Newbs!$D$17:$I$17</c:f>
              <c:numCache>
                <c:formatCode>0</c:formatCode>
                <c:ptCount val="6"/>
                <c:pt idx="0">
                  <c:v>13</c:v>
                </c:pt>
                <c:pt idx="1">
                  <c:v>11</c:v>
                </c:pt>
                <c:pt idx="2">
                  <c:v>22</c:v>
                </c:pt>
                <c:pt idx="3">
                  <c:v>20</c:v>
                </c:pt>
                <c:pt idx="4">
                  <c:v>9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6-4E13-B88B-07EABB9CF35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Data_Newbs!$T$17</c:f>
              <c:numCache>
                <c:formatCode>0</c:formatCode>
                <c:ptCount val="1"/>
                <c:pt idx="0">
                  <c:v>33.32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F16-4E13-B88B-07EABB9CF350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Data_Newbs!$M$17:$R$17</c:f>
              <c:numCache>
                <c:formatCode>0</c:formatCode>
                <c:ptCount val="6"/>
                <c:pt idx="0">
                  <c:v>9</c:v>
                </c:pt>
                <c:pt idx="1">
                  <c:v>6</c:v>
                </c:pt>
                <c:pt idx="2">
                  <c:v>11</c:v>
                </c:pt>
                <c:pt idx="3">
                  <c:v>5</c:v>
                </c:pt>
                <c:pt idx="4">
                  <c:v>8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16-4E13-B88B-07EABB9CF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Data_VSC_Boat!$D$17:$I$17</c:f>
              <c:numCache>
                <c:formatCode>0</c:formatCode>
                <c:ptCount val="6"/>
                <c:pt idx="0">
                  <c:v>355</c:v>
                </c:pt>
                <c:pt idx="1">
                  <c:v>294</c:v>
                </c:pt>
                <c:pt idx="2">
                  <c:v>267</c:v>
                </c:pt>
                <c:pt idx="3">
                  <c:v>248</c:v>
                </c:pt>
                <c:pt idx="4">
                  <c:v>245</c:v>
                </c:pt>
                <c:pt idx="5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37-45C6-9820-625EEDFADEE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Data_VSC_Boat!$T$17</c:f>
              <c:numCache>
                <c:formatCode>0</c:formatCode>
                <c:ptCount val="1"/>
                <c:pt idx="0">
                  <c:v>359.55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137-45C6-9820-625EEDFADEED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Data_VSC_Boat!$M$17:$R$17</c:f>
              <c:numCache>
                <c:formatCode>0</c:formatCode>
                <c:ptCount val="6"/>
                <c:pt idx="0">
                  <c:v>215</c:v>
                </c:pt>
                <c:pt idx="1">
                  <c:v>197</c:v>
                </c:pt>
                <c:pt idx="2">
                  <c:v>154</c:v>
                </c:pt>
                <c:pt idx="3">
                  <c:v>168</c:v>
                </c:pt>
                <c:pt idx="4">
                  <c:v>142</c:v>
                </c:pt>
                <c:pt idx="5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7-45C6-9820-625EEDFAD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Data_VSC_Paddlecraft!$D$17:$I$17</c:f>
              <c:numCache>
                <c:formatCode>0</c:formatCode>
                <c:ptCount val="6"/>
                <c:pt idx="0">
                  <c:v>2</c:v>
                </c:pt>
                <c:pt idx="1">
                  <c:v>23</c:v>
                </c:pt>
                <c:pt idx="2">
                  <c:v>45</c:v>
                </c:pt>
                <c:pt idx="3">
                  <c:v>27</c:v>
                </c:pt>
                <c:pt idx="4">
                  <c:v>30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C-44E2-A4B6-582BC2B4754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Data_VSC_Paddlecraft!$T$17</c:f>
              <c:numCache>
                <c:formatCode>0</c:formatCode>
                <c:ptCount val="1"/>
                <c:pt idx="0">
                  <c:v>46.45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50C-44E2-A4B6-582BC2B47541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Data_VSC_Paddlecraft!$M$17:$R$17</c:f>
              <c:numCache>
                <c:formatCode>0</c:formatCode>
                <c:ptCount val="6"/>
                <c:pt idx="0">
                  <c:v>0</c:v>
                </c:pt>
                <c:pt idx="1">
                  <c:v>18</c:v>
                </c:pt>
                <c:pt idx="2">
                  <c:v>9</c:v>
                </c:pt>
                <c:pt idx="3">
                  <c:v>6</c:v>
                </c:pt>
                <c:pt idx="4">
                  <c:v>9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0C-44E2-A4B6-582BC2B47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Data_Visits!$D$17:$I$17</c:f>
              <c:numCache>
                <c:formatCode>0</c:formatCode>
                <c:ptCount val="6"/>
                <c:pt idx="0">
                  <c:v>779</c:v>
                </c:pt>
                <c:pt idx="1">
                  <c:v>532</c:v>
                </c:pt>
                <c:pt idx="2">
                  <c:v>462</c:v>
                </c:pt>
                <c:pt idx="3">
                  <c:v>504</c:v>
                </c:pt>
                <c:pt idx="4">
                  <c:v>667</c:v>
                </c:pt>
                <c:pt idx="5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87-4A3B-9A2D-E8B2959EA0D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Data_Visits!$T$17</c:f>
              <c:numCache>
                <c:formatCode>0</c:formatCode>
                <c:ptCount val="1"/>
                <c:pt idx="0">
                  <c:v>787.79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387-4A3B-9A2D-E8B2959EA0DD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Data_Visits!$M$17:$R$17</c:f>
              <c:numCache>
                <c:formatCode>0</c:formatCode>
                <c:ptCount val="6"/>
                <c:pt idx="0">
                  <c:v>429</c:v>
                </c:pt>
                <c:pt idx="1">
                  <c:v>372</c:v>
                </c:pt>
                <c:pt idx="2">
                  <c:v>173</c:v>
                </c:pt>
                <c:pt idx="3">
                  <c:v>257</c:v>
                </c:pt>
                <c:pt idx="4">
                  <c:v>351</c:v>
                </c:pt>
                <c:pt idx="5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87-4A3B-9A2D-E8B2959EA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Data_PE!$D$17:$I$17</c:f>
              <c:numCache>
                <c:formatCode>0</c:formatCode>
                <c:ptCount val="6"/>
                <c:pt idx="0">
                  <c:v>141</c:v>
                </c:pt>
                <c:pt idx="1">
                  <c:v>570</c:v>
                </c:pt>
                <c:pt idx="2">
                  <c:v>1550</c:v>
                </c:pt>
                <c:pt idx="3">
                  <c:v>1384</c:v>
                </c:pt>
                <c:pt idx="4">
                  <c:v>327</c:v>
                </c:pt>
                <c:pt idx="5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3-4693-9F24-64C1B501F9E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Data_PE!$T$17</c:f>
              <c:numCache>
                <c:formatCode>0</c:formatCode>
                <c:ptCount val="1"/>
                <c:pt idx="0">
                  <c:v>1566.5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FF3-4693-9F24-64C1B501F9ED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Data_PE!$M$17:$R$17</c:f>
              <c:numCache>
                <c:formatCode>0</c:formatCode>
                <c:ptCount val="6"/>
                <c:pt idx="0">
                  <c:v>89</c:v>
                </c:pt>
                <c:pt idx="1">
                  <c:v>357</c:v>
                </c:pt>
                <c:pt idx="2">
                  <c:v>1234</c:v>
                </c:pt>
                <c:pt idx="3">
                  <c:v>927</c:v>
                </c:pt>
                <c:pt idx="4">
                  <c:v>269</c:v>
                </c:pt>
                <c:pt idx="5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F3-4693-9F24-64C1B501F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Data_Boat!$D$17:$I$17</c:f>
              <c:numCache>
                <c:formatCode>0</c:formatCode>
                <c:ptCount val="6"/>
                <c:pt idx="0">
                  <c:v>111.32</c:v>
                </c:pt>
                <c:pt idx="1">
                  <c:v>223.15</c:v>
                </c:pt>
                <c:pt idx="2">
                  <c:v>169.63</c:v>
                </c:pt>
                <c:pt idx="3">
                  <c:v>105.94999999999999</c:v>
                </c:pt>
                <c:pt idx="4">
                  <c:v>177.37</c:v>
                </c:pt>
                <c:pt idx="5">
                  <c:v>21.25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A-40F7-A371-5F5A4C05C54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Data_Boat!$T$17</c:f>
              <c:numCache>
                <c:formatCode>0</c:formatCode>
                <c:ptCount val="1"/>
                <c:pt idx="0">
                  <c:v>226.38150000000002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0DA-40F7-A371-5F5A4C05C54C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Data_Boat!$M$17:$R$17</c:f>
              <c:numCache>
                <c:formatCode>0</c:formatCode>
                <c:ptCount val="6"/>
                <c:pt idx="0">
                  <c:v>45.28</c:v>
                </c:pt>
                <c:pt idx="1">
                  <c:v>131.01</c:v>
                </c:pt>
                <c:pt idx="2">
                  <c:v>77.460000000000008</c:v>
                </c:pt>
                <c:pt idx="3">
                  <c:v>56.230000000000004</c:v>
                </c:pt>
                <c:pt idx="4">
                  <c:v>88.43</c:v>
                </c:pt>
                <c:pt idx="5">
                  <c:v>21.25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DA-40F7-A371-5F5A4C05C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Data_Misc!$D$122:$I$122</c:f>
              <c:numCache>
                <c:formatCode>0</c:formatCode>
                <c:ptCount val="6"/>
                <c:pt idx="0">
                  <c:v>760.2</c:v>
                </c:pt>
                <c:pt idx="1">
                  <c:v>973.5</c:v>
                </c:pt>
                <c:pt idx="2">
                  <c:v>1737</c:v>
                </c:pt>
                <c:pt idx="3">
                  <c:v>764</c:v>
                </c:pt>
                <c:pt idx="4">
                  <c:v>668.5</c:v>
                </c:pt>
                <c:pt idx="5">
                  <c:v>118.5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C-4288-B2A7-85323EF679A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Data_Misc!$T$122</c:f>
              <c:numCache>
                <c:formatCode>0</c:formatCode>
                <c:ptCount val="1"/>
                <c:pt idx="0">
                  <c:v>1755.3700000000001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72C-4288-B2A7-85323EF679A4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Data_Misc!$M$122:$R$122</c:f>
              <c:numCache>
                <c:formatCode>0</c:formatCode>
                <c:ptCount val="6"/>
                <c:pt idx="0">
                  <c:v>332.2</c:v>
                </c:pt>
                <c:pt idx="1">
                  <c:v>391.5</c:v>
                </c:pt>
                <c:pt idx="2">
                  <c:v>1228.5</c:v>
                </c:pt>
                <c:pt idx="3">
                  <c:v>507</c:v>
                </c:pt>
                <c:pt idx="4">
                  <c:v>355.5</c:v>
                </c:pt>
                <c:pt idx="5">
                  <c:v>118.5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2C-4288-B2A7-85323EF67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6906320768"/>
          <c:y val="0.11255019404625706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Data_Misc!$D$17:$I$17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3-410B-9C00-F03352732DB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Data_Misc!$T$17</c:f>
              <c:numCache>
                <c:formatCode>0</c:formatCode>
                <c:ptCount val="1"/>
                <c:pt idx="0">
                  <c:v>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733-410B-9C00-F03352732DB0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733-410B-9C00-F03352732DB0}"/>
              </c:ext>
            </c:extLst>
          </c:dPt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Data_Misc!$M$17:$R$17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33-410B-9C00-F0335273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Data_Misc!$D$57:$I$57</c:f>
              <c:numCache>
                <c:formatCode>0</c:formatCode>
                <c:ptCount val="6"/>
                <c:pt idx="0">
                  <c:v>174.68</c:v>
                </c:pt>
                <c:pt idx="1">
                  <c:v>184.7</c:v>
                </c:pt>
                <c:pt idx="2">
                  <c:v>242.05</c:v>
                </c:pt>
                <c:pt idx="3">
                  <c:v>496.8</c:v>
                </c:pt>
                <c:pt idx="4">
                  <c:v>312.2</c:v>
                </c:pt>
                <c:pt idx="5">
                  <c:v>77.300000000000011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FD-4744-9EAB-5E612B67BEF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Data_Misc!$T$57</c:f>
              <c:numCache>
                <c:formatCode>0</c:formatCode>
                <c:ptCount val="1"/>
                <c:pt idx="0">
                  <c:v>502.76800000000003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6FD-4744-9EAB-5E612B67BEFF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Data_Misc!$M$57:$R$57</c:f>
              <c:numCache>
                <c:formatCode>0</c:formatCode>
                <c:ptCount val="6"/>
                <c:pt idx="0">
                  <c:v>84.429999999999993</c:v>
                </c:pt>
                <c:pt idx="1">
                  <c:v>136.69999999999999</c:v>
                </c:pt>
                <c:pt idx="2">
                  <c:v>209.8</c:v>
                </c:pt>
                <c:pt idx="3">
                  <c:v>363</c:v>
                </c:pt>
                <c:pt idx="4">
                  <c:v>129.85000000000002</c:v>
                </c:pt>
                <c:pt idx="5">
                  <c:v>77.300000000000011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FD-4744-9EAB-5E612B67B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Data_Misc!$D$37:$I$37</c:f>
              <c:numCache>
                <c:formatCode>0</c:formatCode>
                <c:ptCount val="6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37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90-499B-BB9B-67FF2D6D18D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Data_Misc!$T$37</c:f>
              <c:numCache>
                <c:formatCode>0</c:formatCode>
                <c:ptCount val="1"/>
                <c:pt idx="0">
                  <c:v>38.369999999999997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190-499B-BB9B-67FF2D6D18DB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Data_Misc!$M$37:$R$37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90-499B-BB9B-67FF2D6D1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Data_Misc!$D$257:$I$257</c:f>
              <c:numCache>
                <c:formatCode>0</c:formatCode>
                <c:ptCount val="6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E-48F7-845E-CE569E4FC5A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Data_Misc!$T$257</c:f>
              <c:numCache>
                <c:formatCode>0</c:formatCode>
                <c:ptCount val="1"/>
                <c:pt idx="0">
                  <c:v>4.03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6EE-48F7-845E-CE569E4FC5A3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Data_Misc!$M$257:$R$257</c:f>
              <c:numCache>
                <c:formatCode>0</c:formatCode>
                <c:ptCount val="6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EE-48F7-845E-CE569E4FC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Data_MT!$D$17:$I$17</c:f>
              <c:numCache>
                <c:formatCode>0</c:formatCode>
                <c:ptCount val="6"/>
                <c:pt idx="0">
                  <c:v>244.44</c:v>
                </c:pt>
                <c:pt idx="1">
                  <c:v>264.55</c:v>
                </c:pt>
                <c:pt idx="2">
                  <c:v>252.76999999999998</c:v>
                </c:pt>
                <c:pt idx="3">
                  <c:v>309.41999999999996</c:v>
                </c:pt>
                <c:pt idx="4">
                  <c:v>347.5</c:v>
                </c:pt>
                <c:pt idx="5">
                  <c:v>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E-4BBA-82EA-6686AE1D9D9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Data_MT!$T$17</c:f>
              <c:numCache>
                <c:formatCode>0</c:formatCode>
                <c:ptCount val="1"/>
                <c:pt idx="0">
                  <c:v>351.97500000000002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25E-4BBA-82EA-6686AE1D9D9A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Data_MT!$M$17:$R$17</c:f>
              <c:numCache>
                <c:formatCode>0</c:formatCode>
                <c:ptCount val="6"/>
                <c:pt idx="0">
                  <c:v>103.07</c:v>
                </c:pt>
                <c:pt idx="1">
                  <c:v>161.05000000000001</c:v>
                </c:pt>
                <c:pt idx="2">
                  <c:v>97.3</c:v>
                </c:pt>
                <c:pt idx="3">
                  <c:v>196.22</c:v>
                </c:pt>
                <c:pt idx="4">
                  <c:v>185.5</c:v>
                </c:pt>
                <c:pt idx="5">
                  <c:v>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5E-4BBA-82EA-6686AE1D9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Data_Misc!$D$77:$I$77</c:f>
              <c:numCache>
                <c:formatCode>0</c:formatCode>
                <c:ptCount val="6"/>
                <c:pt idx="0">
                  <c:v>402.1</c:v>
                </c:pt>
                <c:pt idx="1">
                  <c:v>789.2</c:v>
                </c:pt>
                <c:pt idx="2">
                  <c:v>755.4</c:v>
                </c:pt>
                <c:pt idx="3">
                  <c:v>906.48</c:v>
                </c:pt>
                <c:pt idx="4">
                  <c:v>1041.0999999999999</c:v>
                </c:pt>
                <c:pt idx="5">
                  <c:v>208.07999999999998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B-4049-AF6B-C0C78D5092B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Data_Misc!$T$77</c:f>
              <c:numCache>
                <c:formatCode>0</c:formatCode>
                <c:ptCount val="1"/>
                <c:pt idx="0">
                  <c:v>1052.511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4BB-4049-AF6B-C0C78D5092B5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Data_Misc!$M$77:$R$77</c:f>
              <c:numCache>
                <c:formatCode>0</c:formatCode>
                <c:ptCount val="6"/>
                <c:pt idx="0">
                  <c:v>239.95</c:v>
                </c:pt>
                <c:pt idx="1">
                  <c:v>578.20000000000005</c:v>
                </c:pt>
                <c:pt idx="2">
                  <c:v>527.15</c:v>
                </c:pt>
                <c:pt idx="3">
                  <c:v>552.34999999999991</c:v>
                </c:pt>
                <c:pt idx="4">
                  <c:v>806.6</c:v>
                </c:pt>
                <c:pt idx="5">
                  <c:v>208.07999999999998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B-4049-AF6B-C0C78D509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Data_Misc!$D$97:$I$97</c:f>
              <c:numCache>
                <c:formatCode>0</c:formatCode>
                <c:ptCount val="6"/>
                <c:pt idx="0">
                  <c:v>169.45</c:v>
                </c:pt>
                <c:pt idx="1">
                  <c:v>61.849999999999994</c:v>
                </c:pt>
                <c:pt idx="2">
                  <c:v>411.63</c:v>
                </c:pt>
                <c:pt idx="3">
                  <c:v>283.64999999999998</c:v>
                </c:pt>
                <c:pt idx="4">
                  <c:v>39.299999999999997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3-4997-8E58-BD2B4C0B471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Data_Misc!$T$97</c:f>
              <c:numCache>
                <c:formatCode>0</c:formatCode>
                <c:ptCount val="1"/>
                <c:pt idx="0">
                  <c:v>416.74630000000002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D13-4997-8E58-BD2B4C0B4713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Data_Misc!$M$97:$R$97</c:f>
              <c:numCache>
                <c:formatCode>0</c:formatCode>
                <c:ptCount val="6"/>
                <c:pt idx="0">
                  <c:v>99.75</c:v>
                </c:pt>
                <c:pt idx="1">
                  <c:v>34.849999999999994</c:v>
                </c:pt>
                <c:pt idx="2">
                  <c:v>250.38</c:v>
                </c:pt>
                <c:pt idx="3">
                  <c:v>182.04999999999995</c:v>
                </c:pt>
                <c:pt idx="4">
                  <c:v>31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3-4997-8E58-BD2B4C0B4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Data_Misc!$D$117:$I$117</c:f>
              <c:numCache>
                <c:formatCode>0</c:formatCode>
                <c:ptCount val="6"/>
                <c:pt idx="0">
                  <c:v>671.45</c:v>
                </c:pt>
                <c:pt idx="1">
                  <c:v>394</c:v>
                </c:pt>
                <c:pt idx="2">
                  <c:v>58.75</c:v>
                </c:pt>
                <c:pt idx="3">
                  <c:v>2.5</c:v>
                </c:pt>
                <c:pt idx="4">
                  <c:v>427.75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17-40E7-B496-41243A4EDD6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Data_Misc!$T$117</c:f>
              <c:numCache>
                <c:formatCode>0</c:formatCode>
                <c:ptCount val="1"/>
                <c:pt idx="0">
                  <c:v>679.16450000000009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917-40E7-B496-41243A4EDD69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Data_Misc!$M$117:$R$117</c:f>
              <c:numCache>
                <c:formatCode>0</c:formatCode>
                <c:ptCount val="6"/>
                <c:pt idx="0">
                  <c:v>438.45</c:v>
                </c:pt>
                <c:pt idx="1">
                  <c:v>237</c:v>
                </c:pt>
                <c:pt idx="2">
                  <c:v>32.75</c:v>
                </c:pt>
                <c:pt idx="3">
                  <c:v>2.5</c:v>
                </c:pt>
                <c:pt idx="4">
                  <c:v>256.5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17-40E7-B496-41243A4ED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Data_Misc!$D$137:$I$137</c:f>
              <c:numCache>
                <c:formatCode>0</c:formatCode>
                <c:ptCount val="6"/>
                <c:pt idx="0">
                  <c:v>118</c:v>
                </c:pt>
                <c:pt idx="1">
                  <c:v>34.5</c:v>
                </c:pt>
                <c:pt idx="2">
                  <c:v>512</c:v>
                </c:pt>
                <c:pt idx="3">
                  <c:v>608.5</c:v>
                </c:pt>
                <c:pt idx="4">
                  <c:v>246.10000000000002</c:v>
                </c:pt>
                <c:pt idx="5">
                  <c:v>91.5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ED-4AB9-9A90-8F53EA39587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Data_Misc!$T$137</c:f>
              <c:numCache>
                <c:formatCode>0</c:formatCode>
                <c:ptCount val="1"/>
                <c:pt idx="0">
                  <c:v>615.58500000000004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5ED-4AB9-9A90-8F53EA395876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Data_Misc!$M$137:$R$137</c:f>
              <c:numCache>
                <c:formatCode>0</c:formatCode>
                <c:ptCount val="6"/>
                <c:pt idx="0">
                  <c:v>86</c:v>
                </c:pt>
                <c:pt idx="1">
                  <c:v>26</c:v>
                </c:pt>
                <c:pt idx="2">
                  <c:v>211</c:v>
                </c:pt>
                <c:pt idx="3">
                  <c:v>303.5</c:v>
                </c:pt>
                <c:pt idx="4">
                  <c:v>101.6</c:v>
                </c:pt>
                <c:pt idx="5">
                  <c:v>91.5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ED-4AB9-9A90-8F53EA395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Data_Misc!$D$157:$I$157</c:f>
              <c:numCache>
                <c:formatCode>0</c:formatCode>
                <c:ptCount val="6"/>
                <c:pt idx="0">
                  <c:v>2141.5</c:v>
                </c:pt>
                <c:pt idx="1">
                  <c:v>4469.25</c:v>
                </c:pt>
                <c:pt idx="2">
                  <c:v>4100.5</c:v>
                </c:pt>
                <c:pt idx="3">
                  <c:v>1776</c:v>
                </c:pt>
                <c:pt idx="4">
                  <c:v>1292.5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15-4007-B6AB-0AD500FBFE6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Data_Misc!$T$157</c:f>
              <c:numCache>
                <c:formatCode>0</c:formatCode>
                <c:ptCount val="1"/>
                <c:pt idx="0">
                  <c:v>4514.9425000000001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115-4007-B6AB-0AD500FBFE62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Data_Misc!$M$157:$R$157</c:f>
              <c:numCache>
                <c:formatCode>0</c:formatCode>
                <c:ptCount val="6"/>
                <c:pt idx="0">
                  <c:v>456</c:v>
                </c:pt>
                <c:pt idx="1">
                  <c:v>2537.5</c:v>
                </c:pt>
                <c:pt idx="2">
                  <c:v>2572.5</c:v>
                </c:pt>
                <c:pt idx="3">
                  <c:v>1413.5</c:v>
                </c:pt>
                <c:pt idx="4">
                  <c:v>887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15-4007-B6AB-0AD500FB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Data_Misc!$D$142:$I$142</c:f>
              <c:numCache>
                <c:formatCode>0</c:formatCode>
                <c:ptCount val="6"/>
                <c:pt idx="0">
                  <c:v>706.75</c:v>
                </c:pt>
                <c:pt idx="1">
                  <c:v>2363.3999999999996</c:v>
                </c:pt>
                <c:pt idx="2">
                  <c:v>1960.33</c:v>
                </c:pt>
                <c:pt idx="3">
                  <c:v>2330.31</c:v>
                </c:pt>
                <c:pt idx="4">
                  <c:v>2205.17</c:v>
                </c:pt>
                <c:pt idx="5">
                  <c:v>826.65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5-4EB2-8886-E43BE6E709F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Data_Misc!$T$142</c:f>
              <c:numCache>
                <c:formatCode>0</c:formatCode>
                <c:ptCount val="1"/>
                <c:pt idx="0">
                  <c:v>2388.0339999999997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845-4EB2-8886-E43BE6E709F7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Data_Misc!$M$142:$R$142</c:f>
              <c:numCache>
                <c:formatCode>0</c:formatCode>
                <c:ptCount val="6"/>
                <c:pt idx="0">
                  <c:v>332</c:v>
                </c:pt>
                <c:pt idx="1">
                  <c:v>1620.05</c:v>
                </c:pt>
                <c:pt idx="2">
                  <c:v>885</c:v>
                </c:pt>
                <c:pt idx="3">
                  <c:v>1019.97</c:v>
                </c:pt>
                <c:pt idx="4">
                  <c:v>1167.5</c:v>
                </c:pt>
                <c:pt idx="5">
                  <c:v>826.65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45-4EB2-8886-E43BE6E70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Data_Misc!$D$197:$I$197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A-4AEC-94CF-BE5FEDBC1E5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Data_Misc!$T$197</c:f>
              <c:numCache>
                <c:formatCode>0</c:formatCode>
                <c:ptCount val="1"/>
                <c:pt idx="0">
                  <c:v>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22A-4AEC-94CF-BE5FEDBC1E5D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Data_Misc!$M$197:$R$197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2A-4AEC-94CF-BE5FEDBC1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Data_Misc!$D$217:$I$217</c:f>
              <c:numCache>
                <c:formatCode>0</c:formatCode>
                <c:ptCount val="6"/>
                <c:pt idx="0">
                  <c:v>2.5</c:v>
                </c:pt>
                <c:pt idx="1">
                  <c:v>8.25</c:v>
                </c:pt>
                <c:pt idx="2">
                  <c:v>31</c:v>
                </c:pt>
                <c:pt idx="3">
                  <c:v>15</c:v>
                </c:pt>
                <c:pt idx="4">
                  <c:v>15.17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95-41E1-9EBC-51CEAABEEA9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Data_Misc!$T$217</c:f>
              <c:numCache>
                <c:formatCode>0</c:formatCode>
                <c:ptCount val="1"/>
                <c:pt idx="0">
                  <c:v>32.31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595-41E1-9EBC-51CEAABEEA9F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Data_Misc!$M$217:$R$217</c:f>
              <c:numCache>
                <c:formatCode>0</c:formatCode>
                <c:ptCount val="6"/>
                <c:pt idx="0">
                  <c:v>0</c:v>
                </c:pt>
                <c:pt idx="1">
                  <c:v>2.25</c:v>
                </c:pt>
                <c:pt idx="2">
                  <c:v>10</c:v>
                </c:pt>
                <c:pt idx="3">
                  <c:v>5</c:v>
                </c:pt>
                <c:pt idx="4">
                  <c:v>10.17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95-41E1-9EBC-51CEAABEE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Data_Misc!$D$177:$I$177</c:f>
              <c:numCache>
                <c:formatCode>0</c:formatCode>
                <c:ptCount val="6"/>
                <c:pt idx="0">
                  <c:v>0</c:v>
                </c:pt>
                <c:pt idx="1">
                  <c:v>8.5</c:v>
                </c:pt>
                <c:pt idx="2">
                  <c:v>91.5</c:v>
                </c:pt>
                <c:pt idx="3">
                  <c:v>213</c:v>
                </c:pt>
                <c:pt idx="4">
                  <c:v>234.1</c:v>
                </c:pt>
                <c:pt idx="5">
                  <c:v>33.25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B-46D5-8994-BF7DFDFFC3E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Data_Misc!$T$177</c:f>
              <c:numCache>
                <c:formatCode>0</c:formatCode>
                <c:ptCount val="1"/>
                <c:pt idx="0">
                  <c:v>237.441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0AB-46D5-8994-BF7DFDFFC3E9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Data_Misc!$M$177:$R$177</c:f>
              <c:numCache>
                <c:formatCode>0</c:formatCode>
                <c:ptCount val="6"/>
                <c:pt idx="0">
                  <c:v>0</c:v>
                </c:pt>
                <c:pt idx="1">
                  <c:v>8.5</c:v>
                </c:pt>
                <c:pt idx="2">
                  <c:v>19</c:v>
                </c:pt>
                <c:pt idx="3">
                  <c:v>68.5</c:v>
                </c:pt>
                <c:pt idx="4">
                  <c:v>179.6</c:v>
                </c:pt>
                <c:pt idx="5">
                  <c:v>33.25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AB-46D5-8994-BF7DFDFFC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1CB-43AB-B147-2812030079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Data_Facilities!$D$17:$I$17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CB-43AB-B147-281203007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55-4425-A084-BDC5B498E9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Data_Facilities!$D$37:$I$37</c:f>
              <c:numCache>
                <c:formatCode>0</c:formatCode>
                <c:ptCount val="6"/>
                <c:pt idx="0">
                  <c:v>15</c:v>
                </c:pt>
                <c:pt idx="1">
                  <c:v>9</c:v>
                </c:pt>
                <c:pt idx="2">
                  <c:v>9</c:v>
                </c:pt>
                <c:pt idx="3">
                  <c:v>5</c:v>
                </c:pt>
                <c:pt idx="4">
                  <c:v>9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55-4425-A084-BDC5B498E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Data_Misc!$D$237:$I$237</c:f>
              <c:numCache>
                <c:formatCode>0</c:formatCode>
                <c:ptCount val="6"/>
                <c:pt idx="0">
                  <c:v>28.5</c:v>
                </c:pt>
                <c:pt idx="1">
                  <c:v>201.75</c:v>
                </c:pt>
                <c:pt idx="2">
                  <c:v>263.95</c:v>
                </c:pt>
                <c:pt idx="3">
                  <c:v>206.92</c:v>
                </c:pt>
                <c:pt idx="4">
                  <c:v>192</c:v>
                </c:pt>
                <c:pt idx="5">
                  <c:v>65.25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7-4000-8305-ADEBBC6E8B1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Data_Misc!$T$237</c:f>
              <c:numCache>
                <c:formatCode>0</c:formatCode>
                <c:ptCount val="1"/>
                <c:pt idx="0">
                  <c:v>267.58949999999999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657-4000-8305-ADEBBC6E8B1C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Data_Misc!$M$237:$R$237</c:f>
              <c:numCache>
                <c:formatCode>0</c:formatCode>
                <c:ptCount val="6"/>
                <c:pt idx="0">
                  <c:v>9.25</c:v>
                </c:pt>
                <c:pt idx="1">
                  <c:v>49.5</c:v>
                </c:pt>
                <c:pt idx="2">
                  <c:v>111.75</c:v>
                </c:pt>
                <c:pt idx="3">
                  <c:v>109.42</c:v>
                </c:pt>
                <c:pt idx="4">
                  <c:v>101.25</c:v>
                </c:pt>
                <c:pt idx="5">
                  <c:v>65.25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7-4000-8305-ADEBBC6E8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38-464A-A0BA-0B6D9B049E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Data_Facilities!$D$97:$I$97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38-464A-A0BA-0B6D9B049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D2B-479E-97E3-A927553579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Data_Facilities!$D$77:$I$77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2B-479E-97E3-A92755357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D52-4CB3-95C0-E94372CB57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Data_Facilities!$D$57:$I$57</c:f>
              <c:numCache>
                <c:formatCode>0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2-4CB3-95C0-E94372CB5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Data_Misc!$D$277:$I$277</c:f>
              <c:numCache>
                <c:formatCode>0</c:formatCode>
                <c:ptCount val="6"/>
                <c:pt idx="0">
                  <c:v>25</c:v>
                </c:pt>
                <c:pt idx="1">
                  <c:v>32</c:v>
                </c:pt>
                <c:pt idx="2">
                  <c:v>19</c:v>
                </c:pt>
                <c:pt idx="3">
                  <c:v>11</c:v>
                </c:pt>
                <c:pt idx="4">
                  <c:v>17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5D-4450-A62A-31A78EC00D16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Data_Misc!$M$277:$R$277</c:f>
              <c:numCache>
                <c:formatCode>0</c:formatCode>
                <c:ptCount val="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5D-4450-A62A-31A78EC00D16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Data_Newbs!$T$17</c:f>
              <c:numCache>
                <c:formatCode>0</c:formatCode>
                <c:ptCount val="1"/>
                <c:pt idx="0">
                  <c:v>33.32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5D-4450-A62A-31A78EC00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Data_Misc!$D$162:$I$162</c:f>
              <c:numCache>
                <c:formatCode>0</c:formatCode>
                <c:ptCount val="6"/>
                <c:pt idx="0">
                  <c:v>57.5</c:v>
                </c:pt>
                <c:pt idx="1">
                  <c:v>14</c:v>
                </c:pt>
                <c:pt idx="2">
                  <c:v>57</c:v>
                </c:pt>
                <c:pt idx="3">
                  <c:v>80.75</c:v>
                </c:pt>
                <c:pt idx="4">
                  <c:v>48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9F-41B8-9E08-6685D5611AE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Data_Misc!$T$162</c:f>
              <c:numCache>
                <c:formatCode>0</c:formatCode>
                <c:ptCount val="1"/>
                <c:pt idx="0">
                  <c:v>82.557500000000005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D9F-41B8-9E08-6685D5611AEA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Data_Misc!$M$162:$R$162</c:f>
              <c:numCache>
                <c:formatCode>0</c:formatCode>
                <c:ptCount val="6"/>
                <c:pt idx="0">
                  <c:v>10</c:v>
                </c:pt>
                <c:pt idx="1">
                  <c:v>14</c:v>
                </c:pt>
                <c:pt idx="2">
                  <c:v>53.25</c:v>
                </c:pt>
                <c:pt idx="3">
                  <c:v>5.5</c:v>
                </c:pt>
                <c:pt idx="4">
                  <c:v>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9F-41B8-9E08-6685D5611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Data_Misc!$D$182:$I$182</c:f>
              <c:numCache>
                <c:formatCode>0</c:formatCode>
                <c:ptCount val="6"/>
                <c:pt idx="0">
                  <c:v>54.25</c:v>
                </c:pt>
                <c:pt idx="1">
                  <c:v>1246.25</c:v>
                </c:pt>
                <c:pt idx="2">
                  <c:v>389</c:v>
                </c:pt>
                <c:pt idx="3">
                  <c:v>1194.5</c:v>
                </c:pt>
                <c:pt idx="4">
                  <c:v>309.8</c:v>
                </c:pt>
                <c:pt idx="5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63-476E-884F-9C940D478FC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Data_Misc!$T$182</c:f>
              <c:numCache>
                <c:formatCode>0</c:formatCode>
                <c:ptCount val="1"/>
                <c:pt idx="0">
                  <c:v>1259.7125000000001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C63-476E-884F-9C940D478FC6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Data_Misc!$M$182:$R$182</c:f>
              <c:numCache>
                <c:formatCode>0</c:formatCode>
                <c:ptCount val="6"/>
                <c:pt idx="0">
                  <c:v>3</c:v>
                </c:pt>
                <c:pt idx="1">
                  <c:v>1230.5</c:v>
                </c:pt>
                <c:pt idx="2">
                  <c:v>350</c:v>
                </c:pt>
                <c:pt idx="3">
                  <c:v>1126.5</c:v>
                </c:pt>
                <c:pt idx="4">
                  <c:v>175.3</c:v>
                </c:pt>
                <c:pt idx="5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63-476E-884F-9C940D478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Data_Misc!$D$202:$I$202</c:f>
              <c:numCache>
                <c:formatCode>0</c:formatCode>
                <c:ptCount val="6"/>
                <c:pt idx="0">
                  <c:v>118.75</c:v>
                </c:pt>
                <c:pt idx="1">
                  <c:v>358.79999999999995</c:v>
                </c:pt>
                <c:pt idx="2">
                  <c:v>208</c:v>
                </c:pt>
                <c:pt idx="3">
                  <c:v>358</c:v>
                </c:pt>
                <c:pt idx="4">
                  <c:v>188.3</c:v>
                </c:pt>
                <c:pt idx="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B-4F26-B27C-26B07BE01C5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Data_Misc!$T$202</c:f>
              <c:numCache>
                <c:formatCode>0</c:formatCode>
                <c:ptCount val="1"/>
                <c:pt idx="0">
                  <c:v>363.38799999999998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24B-4F26-B27C-26B07BE01C5E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Data_Misc!$M$202:$R$202</c:f>
              <c:numCache>
                <c:formatCode>0</c:formatCode>
                <c:ptCount val="6"/>
                <c:pt idx="0">
                  <c:v>35.75</c:v>
                </c:pt>
                <c:pt idx="1">
                  <c:v>115.25</c:v>
                </c:pt>
                <c:pt idx="2">
                  <c:v>94.25</c:v>
                </c:pt>
                <c:pt idx="3">
                  <c:v>186.25</c:v>
                </c:pt>
                <c:pt idx="4">
                  <c:v>88.4</c:v>
                </c:pt>
                <c:pt idx="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4B-4F26-B27C-26B07BE01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E0-477C-BB1A-224990841F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Data_Facilities!$D$2:$I$2</c:f>
              <c:numCache>
                <c:formatCode>0</c:formatCode>
                <c:ptCount val="6"/>
                <c:pt idx="0">
                  <c:v>7</c:v>
                </c:pt>
                <c:pt idx="1">
                  <c:v>8</c:v>
                </c:pt>
                <c:pt idx="2">
                  <c:v>8</c:v>
                </c:pt>
                <c:pt idx="3">
                  <c:v>5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E0-477C-BB1A-224990841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Data_Membership!$M$5</c:f>
          <c:strCache>
            <c:ptCount val="1"/>
            <c:pt idx="0">
              <c:v>Membership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7184422460013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D4-4550-997E-D7F6AE2406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Data_Membership!$D$18:$I$18</c:f>
              <c:numCache>
                <c:formatCode>0</c:formatCode>
                <c:ptCount val="6"/>
                <c:pt idx="0">
                  <c:v>22262</c:v>
                </c:pt>
                <c:pt idx="1">
                  <c:v>21292</c:v>
                </c:pt>
                <c:pt idx="2">
                  <c:v>20704</c:v>
                </c:pt>
                <c:pt idx="3">
                  <c:v>20330</c:v>
                </c:pt>
                <c:pt idx="4">
                  <c:v>19652</c:v>
                </c:pt>
                <c:pt idx="5">
                  <c:v>18926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D4-4550-997E-D7F6AE2406F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Data_Membership!$K$18</c:f>
              <c:numCache>
                <c:formatCode>0</c:formatCode>
                <c:ptCount val="1"/>
                <c:pt idx="0">
                  <c:v>22485.62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D4-4550-997E-D7F6AE240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3E-46D0-9E86-0F63288904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Data_Facilities!$D$22:$I$22</c:f>
              <c:numCache>
                <c:formatCode>0</c:formatCode>
                <c:ptCount val="6"/>
                <c:pt idx="0">
                  <c:v>69</c:v>
                </c:pt>
                <c:pt idx="1">
                  <c:v>58</c:v>
                </c:pt>
                <c:pt idx="2">
                  <c:v>54</c:v>
                </c:pt>
                <c:pt idx="3">
                  <c:v>53</c:v>
                </c:pt>
                <c:pt idx="4">
                  <c:v>61</c:v>
                </c:pt>
                <c:pt idx="5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E-46D0-9E86-0F6328890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Data_Misc!$D$222:$I$222</c:f>
              <c:numCache>
                <c:formatCode>0</c:formatCode>
                <c:ptCount val="6"/>
                <c:pt idx="0">
                  <c:v>157.25</c:v>
                </c:pt>
                <c:pt idx="1">
                  <c:v>307.11</c:v>
                </c:pt>
                <c:pt idx="2">
                  <c:v>435.99</c:v>
                </c:pt>
                <c:pt idx="3">
                  <c:v>409.42</c:v>
                </c:pt>
                <c:pt idx="4">
                  <c:v>294.5</c:v>
                </c:pt>
                <c:pt idx="5">
                  <c:v>114.33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7-46FB-967E-94427E1D422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Data_Misc!$T$222</c:f>
              <c:numCache>
                <c:formatCode>0</c:formatCode>
                <c:ptCount val="1"/>
                <c:pt idx="0">
                  <c:v>441.34989999999999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2F7-46FB-967E-94427E1D4225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Data_Misc!$M$222:$R$222</c:f>
              <c:numCache>
                <c:formatCode>0</c:formatCode>
                <c:ptCount val="6"/>
                <c:pt idx="0">
                  <c:v>87.03</c:v>
                </c:pt>
                <c:pt idx="1">
                  <c:v>82.259999999999991</c:v>
                </c:pt>
                <c:pt idx="2">
                  <c:v>201.07000000000002</c:v>
                </c:pt>
                <c:pt idx="3">
                  <c:v>224.75</c:v>
                </c:pt>
                <c:pt idx="4">
                  <c:v>180.5</c:v>
                </c:pt>
                <c:pt idx="5">
                  <c:v>114.33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F7-46FB-967E-94427E1D4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0E-4605-B14F-CAE9D79AE7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Data_Facilities!$D$82:$I$82</c:f>
              <c:numCache>
                <c:formatCode>0</c:formatCode>
                <c:ptCount val="6"/>
                <c:pt idx="0">
                  <c:v>0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0E-4605-B14F-CAE9D79AE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36-4B74-AC21-2178B5F924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Data_Facilities!$D$62:$I$62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36-4B74-AC21-2178B5F92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CF-405A-98CA-AEA590BBC9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Data_Facilities!$D$42:$I$42</c:f>
              <c:numCache>
                <c:formatCode>0</c:formatCode>
                <c:ptCount val="6"/>
                <c:pt idx="0">
                  <c:v>36</c:v>
                </c:pt>
                <c:pt idx="1">
                  <c:v>29</c:v>
                </c:pt>
                <c:pt idx="2">
                  <c:v>33</c:v>
                </c:pt>
                <c:pt idx="3">
                  <c:v>33</c:v>
                </c:pt>
                <c:pt idx="4">
                  <c:v>29</c:v>
                </c:pt>
                <c:pt idx="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CF-405A-98CA-AEA590BBC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7184422460013"/>
          <c:y val="0.10898894048500347"/>
          <c:w val="0.79448818897637796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6E-485D-8461-68C44E6FA1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Data_Membership!$D$3:$I$3</c:f>
              <c:numCache>
                <c:formatCode>0</c:formatCode>
                <c:ptCount val="6"/>
                <c:pt idx="0">
                  <c:v>2712</c:v>
                </c:pt>
                <c:pt idx="1">
                  <c:v>2624</c:v>
                </c:pt>
                <c:pt idx="2">
                  <c:v>2617</c:v>
                </c:pt>
                <c:pt idx="3">
                  <c:v>2640</c:v>
                </c:pt>
                <c:pt idx="4">
                  <c:v>2579</c:v>
                </c:pt>
                <c:pt idx="5">
                  <c:v>2467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6E-485D-8461-68C44E6FA15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Data_Membership!$K$3</c:f>
              <c:numCache>
                <c:formatCode>0</c:formatCode>
                <c:ptCount val="1"/>
                <c:pt idx="0">
                  <c:v>2740.12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C5-479F-8F44-925397495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</a:t>
            </a:r>
            <a:r>
              <a:rPr lang="en-US" baseline="0"/>
              <a:t> </a:t>
            </a:r>
            <a:r>
              <a:rPr lang="en-US"/>
              <a:t>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Data_Newbs!$D$3:$I$3</c:f>
              <c:numCache>
                <c:formatCode>0</c:formatCode>
                <c:ptCount val="6"/>
                <c:pt idx="0">
                  <c:v>148</c:v>
                </c:pt>
                <c:pt idx="1">
                  <c:v>231</c:v>
                </c:pt>
                <c:pt idx="2">
                  <c:v>252</c:v>
                </c:pt>
                <c:pt idx="3">
                  <c:v>219</c:v>
                </c:pt>
                <c:pt idx="4">
                  <c:v>189</c:v>
                </c:pt>
                <c:pt idx="5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6-4799-8DB3-DE898A219F8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Data_Newbs!$T$3</c:f>
              <c:numCache>
                <c:formatCode>0</c:formatCode>
                <c:ptCount val="1"/>
                <c:pt idx="0">
                  <c:v>255.52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1AB6-4799-8DB3-DE898A219F82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Data_Newbs!$M$3:$R$3</c:f>
              <c:numCache>
                <c:formatCode>0</c:formatCode>
                <c:ptCount val="6"/>
                <c:pt idx="0">
                  <c:v>59</c:v>
                </c:pt>
                <c:pt idx="1">
                  <c:v>120</c:v>
                </c:pt>
                <c:pt idx="2">
                  <c:v>134</c:v>
                </c:pt>
                <c:pt idx="3">
                  <c:v>128</c:v>
                </c:pt>
                <c:pt idx="4">
                  <c:v>89</c:v>
                </c:pt>
                <c:pt idx="5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B6-4799-8DB3-DE898A219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Data_VSC_Boat!$D$3:$I$3</c:f>
              <c:numCache>
                <c:formatCode>0</c:formatCode>
                <c:ptCount val="6"/>
                <c:pt idx="0">
                  <c:v>4208</c:v>
                </c:pt>
                <c:pt idx="1">
                  <c:v>4510</c:v>
                </c:pt>
                <c:pt idx="2">
                  <c:v>4851</c:v>
                </c:pt>
                <c:pt idx="3">
                  <c:v>5145</c:v>
                </c:pt>
                <c:pt idx="4">
                  <c:v>5770</c:v>
                </c:pt>
                <c:pt idx="5">
                  <c:v>1908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A-4D49-8826-0B55D7843AD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Data_VSC_Boat!$T$3</c:f>
              <c:numCache>
                <c:formatCode>0</c:formatCode>
                <c:ptCount val="1"/>
                <c:pt idx="0">
                  <c:v>5828.7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95A-4D49-8826-0B55D7843AD5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Data_VSC_Boat!$M$3:$R$3</c:f>
              <c:numCache>
                <c:formatCode>0</c:formatCode>
                <c:ptCount val="6"/>
                <c:pt idx="0">
                  <c:v>1896</c:v>
                </c:pt>
                <c:pt idx="1">
                  <c:v>2346</c:v>
                </c:pt>
                <c:pt idx="2">
                  <c:v>2797</c:v>
                </c:pt>
                <c:pt idx="3">
                  <c:v>3136</c:v>
                </c:pt>
                <c:pt idx="4">
                  <c:v>3271</c:v>
                </c:pt>
                <c:pt idx="5">
                  <c:v>1908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5A-4D49-8826-0B55D7843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Data_VSC_Paddlecraft!$D$3:$I$3</c:f>
              <c:numCache>
                <c:formatCode>0</c:formatCode>
                <c:ptCount val="6"/>
                <c:pt idx="0">
                  <c:v>3751</c:v>
                </c:pt>
                <c:pt idx="1">
                  <c:v>4102</c:v>
                </c:pt>
                <c:pt idx="2">
                  <c:v>4795</c:v>
                </c:pt>
                <c:pt idx="3">
                  <c:v>4443</c:v>
                </c:pt>
                <c:pt idx="4">
                  <c:v>4438</c:v>
                </c:pt>
                <c:pt idx="5">
                  <c:v>1208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3-4440-82C5-1B8777F385E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Data_VSC_Paddlecraft!$T$3</c:f>
              <c:numCache>
                <c:formatCode>0</c:formatCode>
                <c:ptCount val="1"/>
                <c:pt idx="0">
                  <c:v>4843.95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693-4440-82C5-1B8777F385E3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Data_VSC_Paddlecraft!$M$3:$R$3</c:f>
              <c:numCache>
                <c:formatCode>0</c:formatCode>
                <c:ptCount val="6"/>
                <c:pt idx="0">
                  <c:v>1015</c:v>
                </c:pt>
                <c:pt idx="1">
                  <c:v>2000</c:v>
                </c:pt>
                <c:pt idx="2">
                  <c:v>2794</c:v>
                </c:pt>
                <c:pt idx="3">
                  <c:v>2476</c:v>
                </c:pt>
                <c:pt idx="4">
                  <c:v>2268</c:v>
                </c:pt>
                <c:pt idx="5">
                  <c:v>1208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93-4440-82C5-1B8777F38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Data_Visits!$D$3:$I$3</c:f>
              <c:numCache>
                <c:formatCode>0</c:formatCode>
                <c:ptCount val="6"/>
                <c:pt idx="0">
                  <c:v>12756</c:v>
                </c:pt>
                <c:pt idx="1">
                  <c:v>13976</c:v>
                </c:pt>
                <c:pt idx="2">
                  <c:v>11874</c:v>
                </c:pt>
                <c:pt idx="3">
                  <c:v>12291</c:v>
                </c:pt>
                <c:pt idx="4">
                  <c:v>12768</c:v>
                </c:pt>
                <c:pt idx="5">
                  <c:v>5188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A-41C5-9934-A1E0BA086BD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Data_Visits!$T$3</c:f>
              <c:numCache>
                <c:formatCode>0</c:formatCode>
                <c:ptCount val="1"/>
                <c:pt idx="0">
                  <c:v>14116.76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AEA-41C5-9934-A1E0BA086BD1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Data_Visits!$M$3:$R$3</c:f>
              <c:numCache>
                <c:formatCode>0</c:formatCode>
                <c:ptCount val="6"/>
                <c:pt idx="0">
                  <c:v>5195</c:v>
                </c:pt>
                <c:pt idx="1">
                  <c:v>7610</c:v>
                </c:pt>
                <c:pt idx="2">
                  <c:v>6463</c:v>
                </c:pt>
                <c:pt idx="3">
                  <c:v>6519</c:v>
                </c:pt>
                <c:pt idx="4">
                  <c:v>7158</c:v>
                </c:pt>
                <c:pt idx="5">
                  <c:v>5188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EA-41C5-9934-A1E0BA086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Data_Newbs!$D$18:$I$18</c:f>
              <c:numCache>
                <c:formatCode>0</c:formatCode>
                <c:ptCount val="6"/>
                <c:pt idx="0">
                  <c:v>1553</c:v>
                </c:pt>
                <c:pt idx="1">
                  <c:v>1600</c:v>
                </c:pt>
                <c:pt idx="2">
                  <c:v>1940</c:v>
                </c:pt>
                <c:pt idx="3">
                  <c:v>1816</c:v>
                </c:pt>
                <c:pt idx="4">
                  <c:v>1601</c:v>
                </c:pt>
                <c:pt idx="5">
                  <c:v>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2-4BF8-B80B-4AE433F6570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Data_Newbs!$T$18</c:f>
              <c:numCache>
                <c:formatCode>0</c:formatCode>
                <c:ptCount val="1"/>
                <c:pt idx="0">
                  <c:v>1960.4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B52-4BF8-B80B-4AE433F65707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Data_Newbs!$M$18:$R$18</c:f>
              <c:numCache>
                <c:formatCode>0</c:formatCode>
                <c:ptCount val="6"/>
                <c:pt idx="0">
                  <c:v>744</c:v>
                </c:pt>
                <c:pt idx="1">
                  <c:v>743</c:v>
                </c:pt>
                <c:pt idx="2">
                  <c:v>1034</c:v>
                </c:pt>
                <c:pt idx="3">
                  <c:v>931</c:v>
                </c:pt>
                <c:pt idx="4">
                  <c:v>857</c:v>
                </c:pt>
                <c:pt idx="5">
                  <c:v>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52-4BF8-B80B-4AE433F65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Data_PE!$D$3:$I$3</c:f>
              <c:numCache>
                <c:formatCode>0</c:formatCode>
                <c:ptCount val="6"/>
                <c:pt idx="0">
                  <c:v>1466</c:v>
                </c:pt>
                <c:pt idx="1">
                  <c:v>2482</c:v>
                </c:pt>
                <c:pt idx="2">
                  <c:v>2784</c:v>
                </c:pt>
                <c:pt idx="3">
                  <c:v>3194</c:v>
                </c:pt>
                <c:pt idx="4">
                  <c:v>4114</c:v>
                </c:pt>
                <c:pt idx="5">
                  <c:v>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9-4578-888F-DFC88753079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Data_PE!$T$3</c:f>
              <c:numCache>
                <c:formatCode>0</c:formatCode>
                <c:ptCount val="1"/>
                <c:pt idx="0">
                  <c:v>4156.1400000000003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429-4578-888F-DFC887530795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Data_PE!$M$3:$R$3</c:f>
              <c:numCache>
                <c:formatCode>0</c:formatCode>
                <c:ptCount val="6"/>
                <c:pt idx="0">
                  <c:v>903</c:v>
                </c:pt>
                <c:pt idx="1">
                  <c:v>1812</c:v>
                </c:pt>
                <c:pt idx="2">
                  <c:v>1923</c:v>
                </c:pt>
                <c:pt idx="3">
                  <c:v>2148</c:v>
                </c:pt>
                <c:pt idx="4">
                  <c:v>2903</c:v>
                </c:pt>
                <c:pt idx="5">
                  <c:v>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9-4578-888F-DFC887530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Data_Boat!$D$3:$I$3</c:f>
              <c:numCache>
                <c:formatCode>0</c:formatCode>
                <c:ptCount val="6"/>
                <c:pt idx="0">
                  <c:v>3371.1099999999997</c:v>
                </c:pt>
                <c:pt idx="1">
                  <c:v>3490.9100000000003</c:v>
                </c:pt>
                <c:pt idx="2">
                  <c:v>3560.7099999999996</c:v>
                </c:pt>
                <c:pt idx="3">
                  <c:v>3098.33</c:v>
                </c:pt>
                <c:pt idx="4">
                  <c:v>2115.65</c:v>
                </c:pt>
                <c:pt idx="5">
                  <c:v>391.07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F6-4832-8C8B-ABF8808C4A1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Data_Boat!$T$3</c:f>
              <c:numCache>
                <c:formatCode>0</c:formatCode>
                <c:ptCount val="1"/>
                <c:pt idx="0">
                  <c:v>3597.3170999999998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2F6-4832-8C8B-ABF8808C4A14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Data_Boat!$M$3:$R$3</c:f>
              <c:numCache>
                <c:formatCode>0</c:formatCode>
                <c:ptCount val="6"/>
                <c:pt idx="0">
                  <c:v>716.91000000000008</c:v>
                </c:pt>
                <c:pt idx="1">
                  <c:v>877.85</c:v>
                </c:pt>
                <c:pt idx="2">
                  <c:v>1025.78</c:v>
                </c:pt>
                <c:pt idx="3">
                  <c:v>867.1400000000001</c:v>
                </c:pt>
                <c:pt idx="4">
                  <c:v>490.20000000000005</c:v>
                </c:pt>
                <c:pt idx="5">
                  <c:v>391.07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F6-4832-8C8B-ABF8808C4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Data_Misc!$D$3:$I$3</c:f>
              <c:numCache>
                <c:formatCode>0</c:formatCode>
                <c:ptCount val="6"/>
                <c:pt idx="0">
                  <c:v>434.22000000000014</c:v>
                </c:pt>
                <c:pt idx="1">
                  <c:v>677.05</c:v>
                </c:pt>
                <c:pt idx="2">
                  <c:v>439.26000000000005</c:v>
                </c:pt>
                <c:pt idx="3">
                  <c:v>634.7199999999998</c:v>
                </c:pt>
                <c:pt idx="4">
                  <c:v>205.65</c:v>
                </c:pt>
                <c:pt idx="5">
                  <c:v>94.399999999999991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43-449C-864D-F66BDAD2BC6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Data_Misc!$T$3</c:f>
              <c:numCache>
                <c:formatCode>0</c:formatCode>
                <c:ptCount val="1"/>
                <c:pt idx="0">
                  <c:v>684.82049999999992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E43-449C-864D-F66BDAD2BC6E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Data_Misc!$M$3:$R$3</c:f>
              <c:numCache>
                <c:formatCode>0</c:formatCode>
                <c:ptCount val="6"/>
                <c:pt idx="0">
                  <c:v>226.21999999999997</c:v>
                </c:pt>
                <c:pt idx="1">
                  <c:v>322.40000000000003</c:v>
                </c:pt>
                <c:pt idx="2">
                  <c:v>166.75</c:v>
                </c:pt>
                <c:pt idx="3">
                  <c:v>297.55</c:v>
                </c:pt>
                <c:pt idx="4">
                  <c:v>97</c:v>
                </c:pt>
                <c:pt idx="5">
                  <c:v>94.399999999999991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43-449C-864D-F66BDAD2B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Data_Misc!$D$43:$I$43</c:f>
              <c:numCache>
                <c:formatCode>0</c:formatCode>
                <c:ptCount val="6"/>
                <c:pt idx="0">
                  <c:v>3635.05</c:v>
                </c:pt>
                <c:pt idx="1">
                  <c:v>2067.5500000000002</c:v>
                </c:pt>
                <c:pt idx="2">
                  <c:v>2987.16</c:v>
                </c:pt>
                <c:pt idx="3">
                  <c:v>2476.4299999999998</c:v>
                </c:pt>
                <c:pt idx="4">
                  <c:v>3304.1000000000004</c:v>
                </c:pt>
                <c:pt idx="5">
                  <c:v>1051.5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39-41E5-9265-979EB7D069F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Data_Misc!$T$43</c:f>
              <c:numCache>
                <c:formatCode>0</c:formatCode>
                <c:ptCount val="1"/>
                <c:pt idx="0">
                  <c:v>3672.4005000000002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439-41E5-9265-979EB7D069FC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Data_Misc!$M$43:$R$43</c:f>
              <c:numCache>
                <c:formatCode>0</c:formatCode>
                <c:ptCount val="6"/>
                <c:pt idx="0">
                  <c:v>1728.6499999999999</c:v>
                </c:pt>
                <c:pt idx="1">
                  <c:v>931.35</c:v>
                </c:pt>
                <c:pt idx="2">
                  <c:v>1723.03</c:v>
                </c:pt>
                <c:pt idx="3">
                  <c:v>1728.35</c:v>
                </c:pt>
                <c:pt idx="4">
                  <c:v>1930.9</c:v>
                </c:pt>
                <c:pt idx="5">
                  <c:v>1051.5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39-41E5-9265-979EB7D06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Data_Misc!$D$23:$I$23</c:f>
              <c:numCache>
                <c:formatCode>0</c:formatCode>
                <c:ptCount val="6"/>
                <c:pt idx="0">
                  <c:v>894</c:v>
                </c:pt>
                <c:pt idx="1">
                  <c:v>763</c:v>
                </c:pt>
                <c:pt idx="2">
                  <c:v>916</c:v>
                </c:pt>
                <c:pt idx="3">
                  <c:v>1034</c:v>
                </c:pt>
                <c:pt idx="4">
                  <c:v>720</c:v>
                </c:pt>
                <c:pt idx="5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F-4DCE-BB94-ED6DD42895F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Data_Misc!$T$23</c:f>
              <c:numCache>
                <c:formatCode>0</c:formatCode>
                <c:ptCount val="1"/>
                <c:pt idx="0">
                  <c:v>1045.3399999999999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48F-4DCE-BB94-ED6DD42895F4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Data_Misc!$M$23:$R$23</c:f>
              <c:numCache>
                <c:formatCode>0</c:formatCode>
                <c:ptCount val="6"/>
                <c:pt idx="0">
                  <c:v>305</c:v>
                </c:pt>
                <c:pt idx="1">
                  <c:v>293</c:v>
                </c:pt>
                <c:pt idx="2">
                  <c:v>423</c:v>
                </c:pt>
                <c:pt idx="3">
                  <c:v>317</c:v>
                </c:pt>
                <c:pt idx="4">
                  <c:v>82</c:v>
                </c:pt>
                <c:pt idx="5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8F-4DCE-BB94-ED6DD4289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Data_Misc!$D$243:$I$243</c:f>
              <c:numCache>
                <c:formatCode>0</c:formatCode>
                <c:ptCount val="6"/>
                <c:pt idx="0">
                  <c:v>2913.96</c:v>
                </c:pt>
                <c:pt idx="1">
                  <c:v>2551.73</c:v>
                </c:pt>
                <c:pt idx="2">
                  <c:v>2103.6999999999998</c:v>
                </c:pt>
                <c:pt idx="3">
                  <c:v>1889.75</c:v>
                </c:pt>
                <c:pt idx="4">
                  <c:v>2027.75</c:v>
                </c:pt>
                <c:pt idx="5">
                  <c:v>719.25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B-45F8-8444-7B3D1837440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Data_Misc!$T$243</c:f>
              <c:numCache>
                <c:formatCode>0</c:formatCode>
                <c:ptCount val="1"/>
                <c:pt idx="0">
                  <c:v>2944.0996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5FB-45F8-8444-7B3D18374409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Data_Misc!$M$243:$R$243</c:f>
              <c:numCache>
                <c:formatCode>0</c:formatCode>
                <c:ptCount val="6"/>
                <c:pt idx="0">
                  <c:v>1504.3</c:v>
                </c:pt>
                <c:pt idx="1">
                  <c:v>1330.06</c:v>
                </c:pt>
                <c:pt idx="2">
                  <c:v>1051.7</c:v>
                </c:pt>
                <c:pt idx="3">
                  <c:v>1041</c:v>
                </c:pt>
                <c:pt idx="4">
                  <c:v>870.25</c:v>
                </c:pt>
                <c:pt idx="5">
                  <c:v>719.25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FB-45F8-8444-7B3D18374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Data_MT!$D$3:$I$3</c:f>
              <c:numCache>
                <c:formatCode>0</c:formatCode>
                <c:ptCount val="6"/>
                <c:pt idx="0">
                  <c:v>2512.6799999999998</c:v>
                </c:pt>
                <c:pt idx="1">
                  <c:v>2536.1799999999998</c:v>
                </c:pt>
                <c:pt idx="2">
                  <c:v>2686.2500000000005</c:v>
                </c:pt>
                <c:pt idx="3">
                  <c:v>2501.5000000000005</c:v>
                </c:pt>
                <c:pt idx="4">
                  <c:v>2413.3699999999994</c:v>
                </c:pt>
                <c:pt idx="5">
                  <c:v>1259.03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DC-4BAD-824F-2566AB908DB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Data_MT!$T$3</c:f>
              <c:numCache>
                <c:formatCode>0</c:formatCode>
                <c:ptCount val="1"/>
                <c:pt idx="0">
                  <c:v>2714.1125000000006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8DC-4BAD-824F-2566AB908DBF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Data_MT!$M$3:$R$3</c:f>
              <c:numCache>
                <c:formatCode>0</c:formatCode>
                <c:ptCount val="6"/>
                <c:pt idx="0">
                  <c:v>1358.4399999999996</c:v>
                </c:pt>
                <c:pt idx="1">
                  <c:v>1552.2399999999998</c:v>
                </c:pt>
                <c:pt idx="2">
                  <c:v>1724.3700000000001</c:v>
                </c:pt>
                <c:pt idx="3">
                  <c:v>1597.9199999999998</c:v>
                </c:pt>
                <c:pt idx="4">
                  <c:v>1513.37</c:v>
                </c:pt>
                <c:pt idx="5">
                  <c:v>1259.03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DC-4BAD-824F-2566AB908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Data_Misc!$D$63:$I$63</c:f>
              <c:numCache>
                <c:formatCode>0</c:formatCode>
                <c:ptCount val="6"/>
                <c:pt idx="0">
                  <c:v>6939.33</c:v>
                </c:pt>
                <c:pt idx="1">
                  <c:v>6626.45</c:v>
                </c:pt>
                <c:pt idx="2">
                  <c:v>7381.1399999999994</c:v>
                </c:pt>
                <c:pt idx="3">
                  <c:v>9540.0099999999984</c:v>
                </c:pt>
                <c:pt idx="4">
                  <c:v>6862.87</c:v>
                </c:pt>
                <c:pt idx="5">
                  <c:v>3529.23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1-446F-B19F-4C792617320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Data_Misc!$T$63</c:f>
              <c:numCache>
                <c:formatCode>0</c:formatCode>
                <c:ptCount val="1"/>
                <c:pt idx="0">
                  <c:v>9636.4100999999991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9A1-446F-B19F-4C792617320C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Data_Misc!$M$63:$R$63</c:f>
              <c:numCache>
                <c:formatCode>0</c:formatCode>
                <c:ptCount val="6"/>
                <c:pt idx="0">
                  <c:v>3812.1</c:v>
                </c:pt>
                <c:pt idx="1">
                  <c:v>3373.17</c:v>
                </c:pt>
                <c:pt idx="2">
                  <c:v>4168.2699999999995</c:v>
                </c:pt>
                <c:pt idx="3">
                  <c:v>5508.0300000000007</c:v>
                </c:pt>
                <c:pt idx="4">
                  <c:v>3962.1500000000005</c:v>
                </c:pt>
                <c:pt idx="5">
                  <c:v>3529.23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A1-446F-B19F-4C7926173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Data_Misc!$D$83:$I$83</c:f>
              <c:numCache>
                <c:formatCode>0</c:formatCode>
                <c:ptCount val="6"/>
                <c:pt idx="0">
                  <c:v>1344.5</c:v>
                </c:pt>
                <c:pt idx="1">
                  <c:v>2798.170000000001</c:v>
                </c:pt>
                <c:pt idx="2">
                  <c:v>4606.3599999999997</c:v>
                </c:pt>
                <c:pt idx="3">
                  <c:v>4701.7700000000004</c:v>
                </c:pt>
                <c:pt idx="4">
                  <c:v>4083.41</c:v>
                </c:pt>
                <c:pt idx="5">
                  <c:v>1081.45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D-4D29-80D6-41E27A600C4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Data_Misc!$T$83</c:f>
              <c:numCache>
                <c:formatCode>0</c:formatCode>
                <c:ptCount val="1"/>
                <c:pt idx="0">
                  <c:v>4749.7877000000008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20D-4D29-80D6-41E27A600C4F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Data_Misc!$M$83:$R$83</c:f>
              <c:numCache>
                <c:formatCode>0</c:formatCode>
                <c:ptCount val="6"/>
                <c:pt idx="0">
                  <c:v>860.25</c:v>
                </c:pt>
                <c:pt idx="1">
                  <c:v>1212.8699999999999</c:v>
                </c:pt>
                <c:pt idx="2">
                  <c:v>2343.25</c:v>
                </c:pt>
                <c:pt idx="3">
                  <c:v>1990.67</c:v>
                </c:pt>
                <c:pt idx="4">
                  <c:v>1930.0900000000001</c:v>
                </c:pt>
                <c:pt idx="5">
                  <c:v>1081.45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0D-4D29-80D6-41E27A600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Data_Misc!$D$103:$I$103</c:f>
              <c:numCache>
                <c:formatCode>0</c:formatCode>
                <c:ptCount val="6"/>
                <c:pt idx="0">
                  <c:v>11762.83</c:v>
                </c:pt>
                <c:pt idx="1">
                  <c:v>5249.8899999999994</c:v>
                </c:pt>
                <c:pt idx="2">
                  <c:v>3589.75</c:v>
                </c:pt>
                <c:pt idx="3">
                  <c:v>3836.9</c:v>
                </c:pt>
                <c:pt idx="4">
                  <c:v>4169</c:v>
                </c:pt>
                <c:pt idx="5">
                  <c:v>1442.9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33-41DA-A70D-61867BE8886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Data_Misc!$T$103</c:f>
              <c:numCache>
                <c:formatCode>0</c:formatCode>
                <c:ptCount val="1"/>
                <c:pt idx="0">
                  <c:v>11881.4583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633-41DA-A70D-61867BE8886D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Data_Misc!$M$103:$R$103</c:f>
              <c:numCache>
                <c:formatCode>0</c:formatCode>
                <c:ptCount val="6"/>
                <c:pt idx="0">
                  <c:v>5713.75</c:v>
                </c:pt>
                <c:pt idx="1">
                  <c:v>3120.22</c:v>
                </c:pt>
                <c:pt idx="2">
                  <c:v>1746.7</c:v>
                </c:pt>
                <c:pt idx="3">
                  <c:v>1743.75</c:v>
                </c:pt>
                <c:pt idx="4">
                  <c:v>2362.75</c:v>
                </c:pt>
                <c:pt idx="5">
                  <c:v>1442.9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33-41DA-A70D-61867BE88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442481548780763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Data_VSC_Boat!$D$18:$I$18</c:f>
              <c:numCache>
                <c:formatCode>0</c:formatCode>
                <c:ptCount val="6"/>
                <c:pt idx="0">
                  <c:v>45683</c:v>
                </c:pt>
                <c:pt idx="1">
                  <c:v>49315</c:v>
                </c:pt>
                <c:pt idx="2">
                  <c:v>52206</c:v>
                </c:pt>
                <c:pt idx="3">
                  <c:v>52023</c:v>
                </c:pt>
                <c:pt idx="4">
                  <c:v>50788</c:v>
                </c:pt>
                <c:pt idx="5">
                  <c:v>25841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5-4B3D-8A3A-761095E4E85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Data_VSC_Boat!$T$18</c:f>
              <c:numCache>
                <c:formatCode>0</c:formatCode>
                <c:ptCount val="1"/>
                <c:pt idx="0">
                  <c:v>52729.06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5D5-4B3D-8A3A-761095E4E851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Data_VSC_Boat!$M$18:$R$18</c:f>
              <c:numCache>
                <c:formatCode>0</c:formatCode>
                <c:ptCount val="6"/>
                <c:pt idx="0">
                  <c:v>27085</c:v>
                </c:pt>
                <c:pt idx="1">
                  <c:v>31223</c:v>
                </c:pt>
                <c:pt idx="2">
                  <c:v>34505</c:v>
                </c:pt>
                <c:pt idx="3">
                  <c:v>35198</c:v>
                </c:pt>
                <c:pt idx="4">
                  <c:v>34443</c:v>
                </c:pt>
                <c:pt idx="5">
                  <c:v>25841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D5-4B3D-8A3A-761095E4E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Data_Misc!$D$123:$I$123</c:f>
              <c:numCache>
                <c:formatCode>0</c:formatCode>
                <c:ptCount val="6"/>
                <c:pt idx="0">
                  <c:v>16</c:v>
                </c:pt>
                <c:pt idx="1">
                  <c:v>70</c:v>
                </c:pt>
                <c:pt idx="2">
                  <c:v>700</c:v>
                </c:pt>
                <c:pt idx="3">
                  <c:v>485</c:v>
                </c:pt>
                <c:pt idx="4">
                  <c:v>316</c:v>
                </c:pt>
                <c:pt idx="5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3-47FF-AAF6-9DE138D91B8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Data_Misc!$T$123</c:f>
              <c:numCache>
                <c:formatCode>0</c:formatCode>
                <c:ptCount val="1"/>
                <c:pt idx="0">
                  <c:v>708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E43-47FF-AAF6-9DE138D91B8B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Data_Misc!$M$123:$R$123</c:f>
              <c:numCache>
                <c:formatCode>0</c:formatCode>
                <c:ptCount val="6"/>
                <c:pt idx="0">
                  <c:v>1</c:v>
                </c:pt>
                <c:pt idx="1">
                  <c:v>36</c:v>
                </c:pt>
                <c:pt idx="2">
                  <c:v>359</c:v>
                </c:pt>
                <c:pt idx="3">
                  <c:v>166</c:v>
                </c:pt>
                <c:pt idx="4">
                  <c:v>173</c:v>
                </c:pt>
                <c:pt idx="5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43-47FF-AAF6-9DE138D91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Data_Misc!$D$143:$I$143</c:f>
              <c:numCache>
                <c:formatCode>0</c:formatCode>
                <c:ptCount val="6"/>
                <c:pt idx="0">
                  <c:v>4116.8500000000004</c:v>
                </c:pt>
                <c:pt idx="1">
                  <c:v>6942.6</c:v>
                </c:pt>
                <c:pt idx="2">
                  <c:v>5590.15</c:v>
                </c:pt>
                <c:pt idx="3">
                  <c:v>4756.8500000000004</c:v>
                </c:pt>
                <c:pt idx="4">
                  <c:v>4176.1499999999996</c:v>
                </c:pt>
                <c:pt idx="5">
                  <c:v>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3-427B-B19C-79907E41BA5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Data_Misc!$T$143</c:f>
              <c:numCache>
                <c:formatCode>0</c:formatCode>
                <c:ptCount val="1"/>
                <c:pt idx="0">
                  <c:v>7013.0260000000007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6E3-427B-B19C-79907E41BA58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Data_Misc!$M$143:$R$143</c:f>
              <c:numCache>
                <c:formatCode>0</c:formatCode>
                <c:ptCount val="6"/>
                <c:pt idx="0">
                  <c:v>1753.75</c:v>
                </c:pt>
                <c:pt idx="1">
                  <c:v>3961.2</c:v>
                </c:pt>
                <c:pt idx="2">
                  <c:v>2851.39</c:v>
                </c:pt>
                <c:pt idx="3">
                  <c:v>2425.4499999999998</c:v>
                </c:pt>
                <c:pt idx="4">
                  <c:v>2030.8500000000001</c:v>
                </c:pt>
                <c:pt idx="5">
                  <c:v>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E3-427B-B19C-79907E41B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Interpreter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Data_Misc!$D$183:$I$183</c:f>
              <c:numCache>
                <c:formatCode>0</c:formatCode>
                <c:ptCount val="6"/>
                <c:pt idx="0">
                  <c:v>208.5</c:v>
                </c:pt>
                <c:pt idx="1">
                  <c:v>1446.25</c:v>
                </c:pt>
                <c:pt idx="2">
                  <c:v>81</c:v>
                </c:pt>
                <c:pt idx="3">
                  <c:v>384.75</c:v>
                </c:pt>
                <c:pt idx="4">
                  <c:v>450.61</c:v>
                </c:pt>
                <c:pt idx="5">
                  <c:v>514.16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2-4F18-806D-02B7A08A9EC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Data_Misc!$T$183</c:f>
              <c:numCache>
                <c:formatCode>0</c:formatCode>
                <c:ptCount val="1"/>
                <c:pt idx="0">
                  <c:v>1461.7125000000001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CF2-4F18-806D-02B7A08A9EC9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Data_Misc!$D$181:$I$181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Data_Misc!$M$183:$R$183</c:f>
              <c:numCache>
                <c:formatCode>0</c:formatCode>
                <c:ptCount val="6"/>
                <c:pt idx="0">
                  <c:v>19.5</c:v>
                </c:pt>
                <c:pt idx="1">
                  <c:v>680.75</c:v>
                </c:pt>
                <c:pt idx="2">
                  <c:v>25</c:v>
                </c:pt>
                <c:pt idx="3">
                  <c:v>312.75</c:v>
                </c:pt>
                <c:pt idx="4">
                  <c:v>149.5</c:v>
                </c:pt>
                <c:pt idx="5">
                  <c:v>514.16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F2-4F18-806D-02B7A08A9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Data_Misc!$D$163:$I$163</c:f>
              <c:numCache>
                <c:formatCode>0</c:formatCode>
                <c:ptCount val="6"/>
                <c:pt idx="0">
                  <c:v>490</c:v>
                </c:pt>
                <c:pt idx="1">
                  <c:v>704.8</c:v>
                </c:pt>
                <c:pt idx="2">
                  <c:v>999</c:v>
                </c:pt>
                <c:pt idx="3">
                  <c:v>1134.75</c:v>
                </c:pt>
                <c:pt idx="4">
                  <c:v>1453</c:v>
                </c:pt>
                <c:pt idx="5">
                  <c:v>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75-4BA1-AF2F-CA68E58CA8AB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Data_Misc!$T$163</c:f>
              <c:numCache>
                <c:formatCode>0</c:formatCode>
                <c:ptCount val="1"/>
                <c:pt idx="0">
                  <c:v>1468.53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A75-4BA1-AF2F-CA68E58CA8AB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Data_Misc!$M$163:$R$163</c:f>
              <c:numCache>
                <c:formatCode>0</c:formatCode>
                <c:ptCount val="6"/>
                <c:pt idx="0">
                  <c:v>148.5</c:v>
                </c:pt>
                <c:pt idx="1">
                  <c:v>445.5</c:v>
                </c:pt>
                <c:pt idx="2">
                  <c:v>276.5</c:v>
                </c:pt>
                <c:pt idx="3">
                  <c:v>289.75</c:v>
                </c:pt>
                <c:pt idx="4">
                  <c:v>618.5</c:v>
                </c:pt>
                <c:pt idx="5">
                  <c:v>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5-4BA1-AF2F-CA68E58CA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USCG Recruiting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Data_Misc!$D$203:$I$203</c:f>
              <c:numCache>
                <c:formatCode>0</c:formatCode>
                <c:ptCount val="6"/>
                <c:pt idx="0">
                  <c:v>526</c:v>
                </c:pt>
                <c:pt idx="1">
                  <c:v>567.04999999999995</c:v>
                </c:pt>
                <c:pt idx="2">
                  <c:v>344.25</c:v>
                </c:pt>
                <c:pt idx="3">
                  <c:v>396.72</c:v>
                </c:pt>
                <c:pt idx="4">
                  <c:v>735.66</c:v>
                </c:pt>
                <c:pt idx="5">
                  <c:v>419.77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F6-493E-8B27-1380DC264F5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Data_Misc!$T$203</c:f>
              <c:numCache>
                <c:formatCode>0</c:formatCode>
                <c:ptCount val="1"/>
                <c:pt idx="0">
                  <c:v>744.01659999999993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EF6-493E-8B27-1380DC264F55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Data_Misc!$D$201:$I$201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Data_Misc!$M$203:$R$203</c:f>
              <c:numCache>
                <c:formatCode>0</c:formatCode>
                <c:ptCount val="6"/>
                <c:pt idx="0">
                  <c:v>239</c:v>
                </c:pt>
                <c:pt idx="1">
                  <c:v>417.05</c:v>
                </c:pt>
                <c:pt idx="2">
                  <c:v>235</c:v>
                </c:pt>
                <c:pt idx="3">
                  <c:v>266.5</c:v>
                </c:pt>
                <c:pt idx="4">
                  <c:v>230.43</c:v>
                </c:pt>
                <c:pt idx="5">
                  <c:v>419.77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F6-493E-8B27-1380DC264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Aircraft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85-4698-8072-8F980650B0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Data_Facilities!$D$3:$I$3</c:f>
              <c:numCache>
                <c:formatCode>0</c:formatCode>
                <c:ptCount val="6"/>
                <c:pt idx="0">
                  <c:v>22</c:v>
                </c:pt>
                <c:pt idx="1">
                  <c:v>18</c:v>
                </c:pt>
                <c:pt idx="2">
                  <c:v>17</c:v>
                </c:pt>
                <c:pt idx="3">
                  <c:v>14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85-4698-8072-8F980650B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Boat</a:t>
            </a:r>
            <a:r>
              <a:rPr lang="en-US" baseline="0"/>
              <a:t>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D2-453E-BE5C-CF0A7E3788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Data_Facilities!$D$23:$I$23</c:f>
              <c:numCache>
                <c:formatCode>0</c:formatCode>
                <c:ptCount val="6"/>
                <c:pt idx="0">
                  <c:v>90</c:v>
                </c:pt>
                <c:pt idx="1">
                  <c:v>88</c:v>
                </c:pt>
                <c:pt idx="2">
                  <c:v>80</c:v>
                </c:pt>
                <c:pt idx="3">
                  <c:v>65</c:v>
                </c:pt>
                <c:pt idx="4">
                  <c:v>65</c:v>
                </c:pt>
                <c:pt idx="5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D2-453E-BE5C-CF0A7E378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Auxiliary</a:t>
            </a:r>
            <a:r>
              <a:rPr lang="en-US" baseline="0"/>
              <a:t> Recruiting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Data_Misc!$D$223:$I$223</c:f>
              <c:numCache>
                <c:formatCode>0</c:formatCode>
                <c:ptCount val="6"/>
                <c:pt idx="0">
                  <c:v>504.40000000000003</c:v>
                </c:pt>
                <c:pt idx="1">
                  <c:v>701.04</c:v>
                </c:pt>
                <c:pt idx="2">
                  <c:v>699.5100000000001</c:v>
                </c:pt>
                <c:pt idx="3">
                  <c:v>739.67</c:v>
                </c:pt>
                <c:pt idx="4">
                  <c:v>806.62999999999988</c:v>
                </c:pt>
                <c:pt idx="5">
                  <c:v>138.55000000000001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2B-49C3-8B2E-D33EB50CB4E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Data_Misc!$T$223</c:f>
              <c:numCache>
                <c:formatCode>0</c:formatCode>
                <c:ptCount val="1"/>
                <c:pt idx="0">
                  <c:v>815.69629999999984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C2B-49C3-8B2E-D33EB50CB4EC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Data_Misc!$D$221:$I$221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Data_Misc!$M$223:$R$223</c:f>
              <c:numCache>
                <c:formatCode>0</c:formatCode>
                <c:ptCount val="6"/>
                <c:pt idx="0">
                  <c:v>202</c:v>
                </c:pt>
                <c:pt idx="1">
                  <c:v>298.17</c:v>
                </c:pt>
                <c:pt idx="2">
                  <c:v>312.11999999999995</c:v>
                </c:pt>
                <c:pt idx="3">
                  <c:v>476.05</c:v>
                </c:pt>
                <c:pt idx="4">
                  <c:v>450.79</c:v>
                </c:pt>
                <c:pt idx="5">
                  <c:v>138.55000000000001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2B-49C3-8B2E-D33EB50CB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Paddle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6A-42E8-9F50-DF09C5EA36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Data_Facilities!$D$81:$I$81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Data_Facilities!$D$83:$I$83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6A-42E8-9F50-DF09C5EA3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60000"/>
        <a:lumOff val="4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PWC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F8-4327-865C-1D97809482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Data_Facilities!$D$63:$I$63</c:f>
              <c:numCache>
                <c:formatCode>0</c:formatCode>
                <c:ptCount val="6"/>
                <c:pt idx="0">
                  <c:v>9</c:v>
                </c:pt>
                <c:pt idx="1">
                  <c:v>7</c:v>
                </c:pt>
                <c:pt idx="2">
                  <c:v>8</c:v>
                </c:pt>
                <c:pt idx="3">
                  <c:v>6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F8-4327-865C-1D9780948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Data_VSC_Paddlecraft!$D$18:$I$18</c:f>
              <c:numCache>
                <c:formatCode>0</c:formatCode>
                <c:ptCount val="6"/>
                <c:pt idx="0">
                  <c:v>18438</c:v>
                </c:pt>
                <c:pt idx="1">
                  <c:v>24152</c:v>
                </c:pt>
                <c:pt idx="2">
                  <c:v>27328</c:v>
                </c:pt>
                <c:pt idx="3">
                  <c:v>28486</c:v>
                </c:pt>
                <c:pt idx="4">
                  <c:v>32292</c:v>
                </c:pt>
                <c:pt idx="5">
                  <c:v>12783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8-46C8-893A-7337BBD2B766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Data_VSC_Paddlecraft!$T$18</c:f>
              <c:numCache>
                <c:formatCode>0</c:formatCode>
                <c:ptCount val="1"/>
                <c:pt idx="0">
                  <c:v>32615.920000000002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D78-46C8-893A-7337BBD2B766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Data_VSC_Paddlecraft!$M$18:$R$18</c:f>
              <c:numCache>
                <c:formatCode>0</c:formatCode>
                <c:ptCount val="6"/>
                <c:pt idx="0">
                  <c:v>10520</c:v>
                </c:pt>
                <c:pt idx="1">
                  <c:v>16543</c:v>
                </c:pt>
                <c:pt idx="2">
                  <c:v>17787</c:v>
                </c:pt>
                <c:pt idx="3">
                  <c:v>19169</c:v>
                </c:pt>
                <c:pt idx="4">
                  <c:v>20628</c:v>
                </c:pt>
                <c:pt idx="5">
                  <c:v>12783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78-46C8-893A-7337BBD2B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Radio Facilities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32-47FF-AB5E-2682780878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Data_Facilities!$D$41:$I$41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Data_Facilities!$D$43:$I$43</c:f>
              <c:numCache>
                <c:formatCode>0</c:formatCode>
                <c:ptCount val="6"/>
                <c:pt idx="0">
                  <c:v>70</c:v>
                </c:pt>
                <c:pt idx="1">
                  <c:v>54</c:v>
                </c:pt>
                <c:pt idx="2">
                  <c:v>48</c:v>
                </c:pt>
                <c:pt idx="3">
                  <c:v>39</c:v>
                </c:pt>
                <c:pt idx="4">
                  <c:v>36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32-47FF-AB5E-268278087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Disenrollments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999097067994707"/>
          <c:w val="0.80866970576046415"/>
          <c:h val="0.790271608677120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9BD5">
                <a:lumMod val="20000"/>
                <a:lumOff val="8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Data_Misc!$D$263:$I$263</c:f>
              <c:numCache>
                <c:formatCode>0</c:formatCode>
                <c:ptCount val="6"/>
                <c:pt idx="0">
                  <c:v>192</c:v>
                </c:pt>
                <c:pt idx="1">
                  <c:v>224</c:v>
                </c:pt>
                <c:pt idx="2">
                  <c:v>146</c:v>
                </c:pt>
                <c:pt idx="3">
                  <c:v>164</c:v>
                </c:pt>
                <c:pt idx="4">
                  <c:v>209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9-4362-AD43-05567B23DCD7}"/>
            </c:ext>
          </c:extLst>
        </c:ser>
        <c:ser>
          <c:idx val="2"/>
          <c:order val="1"/>
          <c:spPr>
            <a:solidFill>
              <a:srgbClr val="5B9BD5">
                <a:lumMod val="60000"/>
                <a:lumOff val="40000"/>
              </a:srgb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Data_Misc!$D$261:$I$261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Data_Misc!$M$263:$R$263</c:f>
              <c:numCache>
                <c:formatCode>0</c:formatCode>
                <c:ptCount val="6"/>
                <c:pt idx="0">
                  <c:v>30</c:v>
                </c:pt>
                <c:pt idx="1">
                  <c:v>59</c:v>
                </c:pt>
                <c:pt idx="2">
                  <c:v>19</c:v>
                </c:pt>
                <c:pt idx="3">
                  <c:v>30</c:v>
                </c:pt>
                <c:pt idx="4">
                  <c:v>28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9-4362-AD43-05567B23DCD7}"/>
            </c:ext>
          </c:extLst>
        </c:ser>
        <c:ser>
          <c:idx val="1"/>
          <c:order val="2"/>
          <c:tx>
            <c:v>Series2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Data_Newbs!$T$3</c:f>
              <c:numCache>
                <c:formatCode>0</c:formatCode>
                <c:ptCount val="1"/>
                <c:pt idx="0">
                  <c:v>255.52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9-4362-AD43-05567B23D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date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0"/>
        <c:lblOffset val="100"/>
        <c:baseTimeUnit val="days"/>
      </c:date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7184422460013"/>
          <c:y val="0.10898894048500347"/>
          <c:w val="0.79448818897637796"/>
          <c:h val="0.806747874464409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64-4D70-93FC-34395F11EC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Data_Membership!$D$1:$I$1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Data_Membership!$D$4:$I$4</c:f>
              <c:numCache>
                <c:formatCode>0</c:formatCode>
                <c:ptCount val="6"/>
                <c:pt idx="0">
                  <c:v>1684</c:v>
                </c:pt>
                <c:pt idx="1">
                  <c:v>1591</c:v>
                </c:pt>
                <c:pt idx="2">
                  <c:v>1485</c:v>
                </c:pt>
                <c:pt idx="3">
                  <c:v>1414</c:v>
                </c:pt>
                <c:pt idx="4">
                  <c:v>1330</c:v>
                </c:pt>
                <c:pt idx="5">
                  <c:v>1249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64-4D70-93FC-34395F11ECE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val>
            <c:numRef>
              <c:f>Data_Membership!$K$4</c:f>
              <c:numCache>
                <c:formatCode>0</c:formatCode>
                <c:ptCount val="1"/>
                <c:pt idx="0">
                  <c:v>1701.84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64-4D70-93FC-34395F11E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Members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Data_Newbs!$D$4:$I$4</c:f>
              <c:numCache>
                <c:formatCode>0</c:formatCode>
                <c:ptCount val="6"/>
                <c:pt idx="0">
                  <c:v>75</c:v>
                </c:pt>
                <c:pt idx="1">
                  <c:v>79</c:v>
                </c:pt>
                <c:pt idx="2">
                  <c:v>60</c:v>
                </c:pt>
                <c:pt idx="3">
                  <c:v>101</c:v>
                </c:pt>
                <c:pt idx="4">
                  <c:v>75</c:v>
                </c:pt>
                <c:pt idx="5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8-4886-AEB2-5C485E7AAB1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Data_Newbs!$T$4</c:f>
              <c:numCache>
                <c:formatCode>0</c:formatCode>
                <c:ptCount val="1"/>
                <c:pt idx="0">
                  <c:v>113.11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608-4886-AEB2-5C485E7AAB11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Data_Newbs!$D$1:$I$1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Data_Newbs!$M$4:$R$4</c:f>
              <c:numCache>
                <c:formatCode>0</c:formatCode>
                <c:ptCount val="6"/>
                <c:pt idx="0">
                  <c:v>36</c:v>
                </c:pt>
                <c:pt idx="1">
                  <c:v>26</c:v>
                </c:pt>
                <c:pt idx="2">
                  <c:v>24</c:v>
                </c:pt>
                <c:pt idx="3">
                  <c:v>64</c:v>
                </c:pt>
                <c:pt idx="4">
                  <c:v>29</c:v>
                </c:pt>
                <c:pt idx="5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08-4886-AEB2-5C485E7AA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Vessel Safety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Data_VSC_Boat!$D$4:$I$4</c:f>
              <c:numCache>
                <c:formatCode>0</c:formatCode>
                <c:ptCount val="6"/>
                <c:pt idx="0">
                  <c:v>4615</c:v>
                </c:pt>
                <c:pt idx="1">
                  <c:v>4886</c:v>
                </c:pt>
                <c:pt idx="2">
                  <c:v>5291</c:v>
                </c:pt>
                <c:pt idx="3">
                  <c:v>4238</c:v>
                </c:pt>
                <c:pt idx="4">
                  <c:v>4312</c:v>
                </c:pt>
                <c:pt idx="5">
                  <c:v>2219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77-4241-A641-BE5556B3A1C8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Data_VSC_Boat!$T$4</c:f>
              <c:numCache>
                <c:formatCode>0</c:formatCode>
                <c:ptCount val="1"/>
                <c:pt idx="0">
                  <c:v>5344.91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977-4241-A641-BE5556B3A1C8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Data_VSC_Boat!$M$4:$R$4</c:f>
              <c:numCache>
                <c:formatCode>0</c:formatCode>
                <c:ptCount val="6"/>
                <c:pt idx="0">
                  <c:v>2505</c:v>
                </c:pt>
                <c:pt idx="1">
                  <c:v>2868</c:v>
                </c:pt>
                <c:pt idx="2">
                  <c:v>3245</c:v>
                </c:pt>
                <c:pt idx="3">
                  <c:v>2620</c:v>
                </c:pt>
                <c:pt idx="4">
                  <c:v>2663</c:v>
                </c:pt>
                <c:pt idx="5">
                  <c:v>2219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77-4241-A641-BE5556B3A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Paddlecraft Checks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79798606904906122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Data_VSC_Paddlecraft!$D$4:$I$4</c:f>
              <c:numCache>
                <c:formatCode>0</c:formatCode>
                <c:ptCount val="6"/>
                <c:pt idx="0">
                  <c:v>328</c:v>
                </c:pt>
                <c:pt idx="1">
                  <c:v>843</c:v>
                </c:pt>
                <c:pt idx="2">
                  <c:v>858</c:v>
                </c:pt>
                <c:pt idx="3">
                  <c:v>1051</c:v>
                </c:pt>
                <c:pt idx="4">
                  <c:v>1182</c:v>
                </c:pt>
                <c:pt idx="5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3-41CE-A6AE-DE5F30022BFE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Data_VSC_Paddlecraft!$T$4</c:f>
              <c:numCache>
                <c:formatCode>0</c:formatCode>
                <c:ptCount val="1"/>
                <c:pt idx="0">
                  <c:v>1194.82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383-41CE-A6AE-DE5F30022BFE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Data_VSC_Paddlecraft!$D$1:$I$1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Data_VSC_Paddlecraft!$M$4:$R$4</c:f>
              <c:numCache>
                <c:formatCode>0</c:formatCode>
                <c:ptCount val="6"/>
                <c:pt idx="0">
                  <c:v>194</c:v>
                </c:pt>
                <c:pt idx="1">
                  <c:v>512</c:v>
                </c:pt>
                <c:pt idx="2">
                  <c:v>487</c:v>
                </c:pt>
                <c:pt idx="3">
                  <c:v>546</c:v>
                </c:pt>
                <c:pt idx="4">
                  <c:v>824</c:v>
                </c:pt>
                <c:pt idx="5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83-41CE-A6AE-DE5F30022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Data_Visits!$D$4:$I$4</c:f>
              <c:numCache>
                <c:formatCode>0</c:formatCode>
                <c:ptCount val="6"/>
                <c:pt idx="0">
                  <c:v>2959</c:v>
                </c:pt>
                <c:pt idx="1">
                  <c:v>3669</c:v>
                </c:pt>
                <c:pt idx="2">
                  <c:v>3562</c:v>
                </c:pt>
                <c:pt idx="3">
                  <c:v>4288</c:v>
                </c:pt>
                <c:pt idx="4">
                  <c:v>5657</c:v>
                </c:pt>
                <c:pt idx="5">
                  <c:v>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F-4C05-AB2A-33E1FDE08DD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Data_Visits!$T$4</c:f>
              <c:numCache>
                <c:formatCode>0</c:formatCode>
                <c:ptCount val="1"/>
                <c:pt idx="0">
                  <c:v>5714.57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85F-4C05-AB2A-33E1FDE08DD5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Data_Visits!$M$4:$R$4</c:f>
              <c:numCache>
                <c:formatCode>0</c:formatCode>
                <c:ptCount val="6"/>
                <c:pt idx="0">
                  <c:v>1314</c:v>
                </c:pt>
                <c:pt idx="1">
                  <c:v>1719</c:v>
                </c:pt>
                <c:pt idx="2">
                  <c:v>2046</c:v>
                </c:pt>
                <c:pt idx="3">
                  <c:v>2110</c:v>
                </c:pt>
                <c:pt idx="4">
                  <c:v>2804</c:v>
                </c:pt>
                <c:pt idx="5">
                  <c:v>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5F-4C05-AB2A-33E1FDE08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Education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57218594209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Data_PE!$D$4:$I$4</c:f>
              <c:numCache>
                <c:formatCode>0</c:formatCode>
                <c:ptCount val="6"/>
                <c:pt idx="0">
                  <c:v>1269</c:v>
                </c:pt>
                <c:pt idx="1">
                  <c:v>3059</c:v>
                </c:pt>
                <c:pt idx="2">
                  <c:v>3404</c:v>
                </c:pt>
                <c:pt idx="3">
                  <c:v>3477</c:v>
                </c:pt>
                <c:pt idx="4">
                  <c:v>4079</c:v>
                </c:pt>
                <c:pt idx="5">
                  <c:v>2130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753-BE2E-002D187137A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Data_PE!$T$4</c:f>
              <c:numCache>
                <c:formatCode>0</c:formatCode>
                <c:ptCount val="1"/>
                <c:pt idx="0">
                  <c:v>4120.79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72D-4753-BE2E-002D187137AD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Data_PE!$D$1:$I$1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Data_PE!$M$4:$R$4</c:f>
              <c:numCache>
                <c:formatCode>0</c:formatCode>
                <c:ptCount val="6"/>
                <c:pt idx="0">
                  <c:v>859</c:v>
                </c:pt>
                <c:pt idx="1">
                  <c:v>2284</c:v>
                </c:pt>
                <c:pt idx="2">
                  <c:v>2965</c:v>
                </c:pt>
                <c:pt idx="3">
                  <c:v>2046</c:v>
                </c:pt>
                <c:pt idx="4">
                  <c:v>1963</c:v>
                </c:pt>
                <c:pt idx="5">
                  <c:v>2130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2D-4753-BE2E-002D18713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40000"/>
        <a:lumOff val="6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Surface Patrol Hours Underway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Data_Boat!$D$4:$I$4</c:f>
              <c:numCache>
                <c:formatCode>0</c:formatCode>
                <c:ptCount val="6"/>
                <c:pt idx="0">
                  <c:v>1563.7500000000002</c:v>
                </c:pt>
                <c:pt idx="1">
                  <c:v>1674.3000000000004</c:v>
                </c:pt>
                <c:pt idx="2">
                  <c:v>1604.2400000000002</c:v>
                </c:pt>
                <c:pt idx="3">
                  <c:v>1595.62</c:v>
                </c:pt>
                <c:pt idx="4">
                  <c:v>1461.21</c:v>
                </c:pt>
                <c:pt idx="5">
                  <c:v>336.53999999999996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13-478A-8839-7535E10B41D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Data_Boat!$T$4</c:f>
              <c:numCache>
                <c:formatCode>0</c:formatCode>
                <c:ptCount val="1"/>
                <c:pt idx="0">
                  <c:v>1692.0430000000003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213-478A-8839-7535E10B41DF}"/>
            </c:ext>
          </c:extLst>
        </c:ser>
        <c:ser>
          <c:idx val="2"/>
          <c:order val="2"/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Data_Boat!$D$1:$I$1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Data_Boat!$M$4:$R$4</c:f>
              <c:numCache>
                <c:formatCode>0</c:formatCode>
                <c:ptCount val="6"/>
                <c:pt idx="0">
                  <c:v>365.65</c:v>
                </c:pt>
                <c:pt idx="1">
                  <c:v>461.06</c:v>
                </c:pt>
                <c:pt idx="2">
                  <c:v>458.28000000000003</c:v>
                </c:pt>
                <c:pt idx="3">
                  <c:v>476.02</c:v>
                </c:pt>
                <c:pt idx="4">
                  <c:v>420.86</c:v>
                </c:pt>
                <c:pt idx="5">
                  <c:v>336.53999999999996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13-478A-8839-7535E10B4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Patrol Hours Airborne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Data_Misc!$D$4:$I$4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72.499999999999986</c:v>
                </c:pt>
                <c:pt idx="5">
                  <c:v>38.900000000000006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7F-482B-905E-CA620D74D4C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Data_Misc!$T$4</c:f>
              <c:numCache>
                <c:formatCode>0</c:formatCode>
                <c:ptCount val="1"/>
                <c:pt idx="0">
                  <c:v>74.22499999999998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17F-482B-905E-CA620D74D4CF}"/>
            </c:ext>
          </c:extLst>
        </c:ser>
        <c:ser>
          <c:idx val="2"/>
          <c:order val="2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Data_Misc!$M$4:$R$4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53.999999999999993</c:v>
                </c:pt>
                <c:pt idx="5">
                  <c:v>38.900000000000006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7F-482B-905E-CA620D74D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RBS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154732261031469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Data_Visits!$D$18:$I$18</c:f>
              <c:numCache>
                <c:formatCode>0</c:formatCode>
                <c:ptCount val="6"/>
                <c:pt idx="0">
                  <c:v>57063</c:v>
                </c:pt>
                <c:pt idx="1">
                  <c:v>64068</c:v>
                </c:pt>
                <c:pt idx="2">
                  <c:v>69902</c:v>
                </c:pt>
                <c:pt idx="3">
                  <c:v>74144</c:v>
                </c:pt>
                <c:pt idx="4">
                  <c:v>73033</c:v>
                </c:pt>
                <c:pt idx="5">
                  <c:v>30738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00-49D2-B4AD-901373673D7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Data_Visits!$T$18</c:f>
              <c:numCache>
                <c:formatCode>0</c:formatCode>
                <c:ptCount val="1"/>
                <c:pt idx="0">
                  <c:v>74886.44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400-49D2-B4AD-901373673D7D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Data_Visits!$D$1:$I$1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Data_Visits!$M$18:$R$18</c:f>
              <c:numCache>
                <c:formatCode>0</c:formatCode>
                <c:ptCount val="6"/>
                <c:pt idx="0">
                  <c:v>26193</c:v>
                </c:pt>
                <c:pt idx="1">
                  <c:v>33684</c:v>
                </c:pt>
                <c:pt idx="2">
                  <c:v>37723</c:v>
                </c:pt>
                <c:pt idx="3">
                  <c:v>38782</c:v>
                </c:pt>
                <c:pt idx="4">
                  <c:v>39900</c:v>
                </c:pt>
                <c:pt idx="5">
                  <c:v>30738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00-49D2-B4AD-901373673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Data_Misc!$D$44:$I$44</c:f>
              <c:numCache>
                <c:formatCode>0</c:formatCode>
                <c:ptCount val="6"/>
                <c:pt idx="0">
                  <c:v>2563.73</c:v>
                </c:pt>
                <c:pt idx="1">
                  <c:v>2635.5699999999997</c:v>
                </c:pt>
                <c:pt idx="2">
                  <c:v>2897.14</c:v>
                </c:pt>
                <c:pt idx="3">
                  <c:v>1808.1</c:v>
                </c:pt>
                <c:pt idx="4">
                  <c:v>2945.36</c:v>
                </c:pt>
                <c:pt idx="5">
                  <c:v>1450.87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7-4298-AA88-69F9686DFB6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Data_Misc!$T$44</c:f>
              <c:numCache>
                <c:formatCode>0</c:formatCode>
                <c:ptCount val="1"/>
                <c:pt idx="0">
                  <c:v>2975.8136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5E7-4298-AA88-69F9686DFB65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Data_Misc!$D$41:$I$41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Data_Misc!$M$44:$R$44</c:f>
              <c:numCache>
                <c:formatCode>0</c:formatCode>
                <c:ptCount val="6"/>
                <c:pt idx="0">
                  <c:v>1468.6599999999999</c:v>
                </c:pt>
                <c:pt idx="1">
                  <c:v>1540.4199999999998</c:v>
                </c:pt>
                <c:pt idx="2">
                  <c:v>1451.57</c:v>
                </c:pt>
                <c:pt idx="3">
                  <c:v>921.7</c:v>
                </c:pt>
                <c:pt idx="4">
                  <c:v>1248.42</c:v>
                </c:pt>
                <c:pt idx="5">
                  <c:v>1450.87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E7-4298-AA88-69F9686DF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20000"/>
        <a:lumOff val="8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Navaids Examined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Data_Misc!$D$24:$I$24</c:f>
              <c:numCache>
                <c:formatCode>0</c:formatCode>
                <c:ptCount val="6"/>
                <c:pt idx="0">
                  <c:v>137</c:v>
                </c:pt>
                <c:pt idx="1">
                  <c:v>181</c:v>
                </c:pt>
                <c:pt idx="2">
                  <c:v>186</c:v>
                </c:pt>
                <c:pt idx="3">
                  <c:v>119</c:v>
                </c:pt>
                <c:pt idx="4">
                  <c:v>178</c:v>
                </c:pt>
                <c:pt idx="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27-47BD-B484-DC1B21010D2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Data_Misc!$T$24</c:f>
              <c:numCache>
                <c:formatCode>0</c:formatCode>
                <c:ptCount val="1"/>
                <c:pt idx="0">
                  <c:v>188.86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927-47BD-B484-DC1B21010D24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Data_Misc!$D$21:$I$21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Data_Misc!$M$24:$R$24</c:f>
              <c:numCache>
                <c:formatCode>0</c:formatCode>
                <c:ptCount val="6"/>
                <c:pt idx="0">
                  <c:v>9</c:v>
                </c:pt>
                <c:pt idx="1">
                  <c:v>114</c:v>
                </c:pt>
                <c:pt idx="2">
                  <c:v>20</c:v>
                </c:pt>
                <c:pt idx="3">
                  <c:v>25</c:v>
                </c:pt>
                <c:pt idx="4">
                  <c:v>64</c:v>
                </c:pt>
                <c:pt idx="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27-47BD-B484-DC1B21010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70AD47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Radio</a:t>
            </a:r>
            <a:r>
              <a:rPr lang="en-US" baseline="0"/>
              <a:t> Watchstanding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79798606904906122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Data_Misc!$D$244:$I$244</c:f>
              <c:numCache>
                <c:formatCode>0</c:formatCode>
                <c:ptCount val="6"/>
                <c:pt idx="0">
                  <c:v>1736.8200000000002</c:v>
                </c:pt>
                <c:pt idx="1">
                  <c:v>2357.63</c:v>
                </c:pt>
                <c:pt idx="2">
                  <c:v>2797.01</c:v>
                </c:pt>
                <c:pt idx="3">
                  <c:v>2942.19</c:v>
                </c:pt>
                <c:pt idx="4">
                  <c:v>3016.4900000000002</c:v>
                </c:pt>
                <c:pt idx="5">
                  <c:v>1276.25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B-4C30-A935-4E64D3FFA19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Data_Misc!$T$244</c:f>
              <c:numCache>
                <c:formatCode>0</c:formatCode>
                <c:ptCount val="1"/>
                <c:pt idx="0">
                  <c:v>3047.6549000000005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FDCB-4C30-A935-4E64D3FFA190}"/>
            </c:ext>
          </c:extLst>
        </c:ser>
        <c:ser>
          <c:idx val="2"/>
          <c:order val="2"/>
          <c:spPr>
            <a:solidFill>
              <a:srgbClr val="FF99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Data_Misc!$D$241:$I$241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Data_Misc!$M$244:$R$244</c:f>
              <c:numCache>
                <c:formatCode>0</c:formatCode>
                <c:ptCount val="6"/>
                <c:pt idx="0">
                  <c:v>612.25</c:v>
                </c:pt>
                <c:pt idx="1">
                  <c:v>898.54000000000008</c:v>
                </c:pt>
                <c:pt idx="2">
                  <c:v>1261.22</c:v>
                </c:pt>
                <c:pt idx="3">
                  <c:v>1519.85</c:v>
                </c:pt>
                <c:pt idx="4">
                  <c:v>1563.71</c:v>
                </c:pt>
                <c:pt idx="5">
                  <c:v>1276.25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CB-4C30-A935-4E64D3FFA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5B9BD5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Member Training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19201049649"/>
          <c:w val="0.80866970576046415"/>
          <c:h val="0.80318675020071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Data_MT!$D$4:$I$4</c:f>
              <c:numCache>
                <c:formatCode>0</c:formatCode>
                <c:ptCount val="6"/>
                <c:pt idx="0">
                  <c:v>1310.18</c:v>
                </c:pt>
                <c:pt idx="1">
                  <c:v>1226.52</c:v>
                </c:pt>
                <c:pt idx="2">
                  <c:v>1365.48</c:v>
                </c:pt>
                <c:pt idx="3">
                  <c:v>1524.4099999999999</c:v>
                </c:pt>
                <c:pt idx="4">
                  <c:v>2001.1400000000003</c:v>
                </c:pt>
                <c:pt idx="5">
                  <c:v>884.88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38-43F9-8023-19BF88F11E0F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Data_MT!$T$4</c:f>
              <c:numCache>
                <c:formatCode>0</c:formatCode>
                <c:ptCount val="1"/>
                <c:pt idx="0">
                  <c:v>2022.1514000000004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738-43F9-8023-19BF88F11E0F}"/>
            </c:ext>
          </c:extLst>
        </c:ser>
        <c:ser>
          <c:idx val="2"/>
          <c:order val="2"/>
          <c:spPr>
            <a:solidFill>
              <a:srgbClr val="EBE60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Data_MT!$D$1:$I$1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Data_MT!$M$4:$R$4</c:f>
              <c:numCache>
                <c:formatCode>0</c:formatCode>
                <c:ptCount val="6"/>
                <c:pt idx="0">
                  <c:v>966.42000000000007</c:v>
                </c:pt>
                <c:pt idx="1">
                  <c:v>827.7600000000001</c:v>
                </c:pt>
                <c:pt idx="2">
                  <c:v>961.58</c:v>
                </c:pt>
                <c:pt idx="3">
                  <c:v>917.64</c:v>
                </c:pt>
                <c:pt idx="4">
                  <c:v>1362.31</c:v>
                </c:pt>
                <c:pt idx="5">
                  <c:v>884.88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38-43F9-8023-19BF88F11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Affairs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79441849008120347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Data_Misc!$D$64:$I$64</c:f>
              <c:numCache>
                <c:formatCode>0</c:formatCode>
                <c:ptCount val="6"/>
                <c:pt idx="0">
                  <c:v>4133.6999999999989</c:v>
                </c:pt>
                <c:pt idx="1">
                  <c:v>5277.6000000000013</c:v>
                </c:pt>
                <c:pt idx="2">
                  <c:v>4467.1500000000005</c:v>
                </c:pt>
                <c:pt idx="3">
                  <c:v>5094.96</c:v>
                </c:pt>
                <c:pt idx="4">
                  <c:v>5448.83</c:v>
                </c:pt>
                <c:pt idx="5">
                  <c:v>2213.2199999999998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9-482B-942B-1212BBAC78B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Data_Misc!$T$64</c:f>
              <c:numCache>
                <c:formatCode>0</c:formatCode>
                <c:ptCount val="1"/>
                <c:pt idx="0">
                  <c:v>5504.3182999999999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6A9-482B-942B-1212BBAC78B5}"/>
            </c:ext>
          </c:extLst>
        </c:ser>
        <c:ser>
          <c:idx val="2"/>
          <c:order val="2"/>
          <c:spPr>
            <a:solidFill>
              <a:srgbClr val="FF33CC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Data_Misc!$M$64:$R$64</c:f>
              <c:numCache>
                <c:formatCode>0</c:formatCode>
                <c:ptCount val="6"/>
                <c:pt idx="0">
                  <c:v>1961.49</c:v>
                </c:pt>
                <c:pt idx="1">
                  <c:v>2583.6199999999994</c:v>
                </c:pt>
                <c:pt idx="2">
                  <c:v>2608.0500000000002</c:v>
                </c:pt>
                <c:pt idx="3">
                  <c:v>2639.0299999999997</c:v>
                </c:pt>
                <c:pt idx="4">
                  <c:v>2771.4300000000003</c:v>
                </c:pt>
                <c:pt idx="5">
                  <c:v>2213.2199999999998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A9-482B-942B-1212BBAC7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Admin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866970576046415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Data_Misc!$D$84:$I$84</c:f>
              <c:numCache>
                <c:formatCode>0</c:formatCode>
                <c:ptCount val="6"/>
                <c:pt idx="0">
                  <c:v>2903.42</c:v>
                </c:pt>
                <c:pt idx="1">
                  <c:v>2926.75</c:v>
                </c:pt>
                <c:pt idx="2">
                  <c:v>1373.75</c:v>
                </c:pt>
                <c:pt idx="3">
                  <c:v>446.45</c:v>
                </c:pt>
                <c:pt idx="4">
                  <c:v>590.25</c:v>
                </c:pt>
                <c:pt idx="5">
                  <c:v>573.75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2-4DA0-948F-4DFC70EA1F9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Data_Misc!$T$84</c:f>
              <c:numCache>
                <c:formatCode>0</c:formatCode>
                <c:ptCount val="1"/>
                <c:pt idx="0">
                  <c:v>2957.0174999999999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52E2-4DA0-948F-4DFC70EA1F94}"/>
            </c:ext>
          </c:extLst>
        </c:ser>
        <c:ser>
          <c:idx val="2"/>
          <c:order val="2"/>
          <c:spPr>
            <a:solidFill>
              <a:srgbClr val="008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Data_Misc!$D$61:$I$61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Data_Misc!$M$84:$R$84</c:f>
              <c:numCache>
                <c:formatCode>0</c:formatCode>
                <c:ptCount val="6"/>
                <c:pt idx="0">
                  <c:v>1277.82</c:v>
                </c:pt>
                <c:pt idx="1">
                  <c:v>1868.75</c:v>
                </c:pt>
                <c:pt idx="2">
                  <c:v>738</c:v>
                </c:pt>
                <c:pt idx="3">
                  <c:v>323</c:v>
                </c:pt>
                <c:pt idx="4">
                  <c:v>293</c:v>
                </c:pt>
                <c:pt idx="5">
                  <c:v>573.75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E2-4DA0-948F-4DFC70EA1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CG Ops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588015692262997"/>
          <c:w val="0.80154732261031469"/>
          <c:h val="0.799856785288582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Data_Misc!$D$104:$I$104</c:f>
              <c:numCache>
                <c:formatCode>0</c:formatCode>
                <c:ptCount val="6"/>
                <c:pt idx="0">
                  <c:v>5635.52</c:v>
                </c:pt>
                <c:pt idx="1">
                  <c:v>7398.3399999999992</c:v>
                </c:pt>
                <c:pt idx="2">
                  <c:v>9140.52</c:v>
                </c:pt>
                <c:pt idx="3">
                  <c:v>8346.18</c:v>
                </c:pt>
                <c:pt idx="4">
                  <c:v>8011.1400000000012</c:v>
                </c:pt>
                <c:pt idx="5">
                  <c:v>2378.5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0C-4EA8-9F1D-D5D1399F6137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Data_Misc!$T$104</c:f>
              <c:numCache>
                <c:formatCode>0</c:formatCode>
                <c:ptCount val="1"/>
                <c:pt idx="0">
                  <c:v>9232.9251999999997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20C-4EA8-9F1D-D5D1399F6137}"/>
            </c:ext>
          </c:extLst>
        </c:ser>
        <c:ser>
          <c:idx val="2"/>
          <c:order val="2"/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Data_Misc!$D$101:$I$101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Data_Misc!$M$104:$R$104</c:f>
              <c:numCache>
                <c:formatCode>0</c:formatCode>
                <c:ptCount val="6"/>
                <c:pt idx="0">
                  <c:v>2322.3000000000002</c:v>
                </c:pt>
                <c:pt idx="1">
                  <c:v>3423.1000000000004</c:v>
                </c:pt>
                <c:pt idx="2">
                  <c:v>4502.3799999999992</c:v>
                </c:pt>
                <c:pt idx="3">
                  <c:v>4766.8500000000004</c:v>
                </c:pt>
                <c:pt idx="4">
                  <c:v>4482.96</c:v>
                </c:pt>
                <c:pt idx="5">
                  <c:v>2378.5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0C-4EA8-9F1D-D5D1399F6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Clergy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66FF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Data_Misc!$D$124:$I$124</c:f>
              <c:numCache>
                <c:formatCode>0</c:formatCode>
                <c:ptCount val="6"/>
                <c:pt idx="0">
                  <c:v>0</c:v>
                </c:pt>
                <c:pt idx="1">
                  <c:v>129</c:v>
                </c:pt>
                <c:pt idx="2">
                  <c:v>447.5</c:v>
                </c:pt>
                <c:pt idx="3">
                  <c:v>633.5</c:v>
                </c:pt>
                <c:pt idx="4">
                  <c:v>654.25</c:v>
                </c:pt>
                <c:pt idx="5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2-47EB-83A8-5151886BA8A3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Data_Misc!$T$124</c:f>
              <c:numCache>
                <c:formatCode>0</c:formatCode>
                <c:ptCount val="1"/>
                <c:pt idx="0">
                  <c:v>661.79250000000002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482-47EB-83A8-5151886BA8A3}"/>
            </c:ext>
          </c:extLst>
        </c:ser>
        <c:ser>
          <c:idx val="2"/>
          <c:order val="2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Data_Misc!$M$124:$R$124</c:f>
              <c:numCache>
                <c:formatCode>0</c:formatCode>
                <c:ptCount val="6"/>
                <c:pt idx="0">
                  <c:v>0</c:v>
                </c:pt>
                <c:pt idx="1">
                  <c:v>24</c:v>
                </c:pt>
                <c:pt idx="2">
                  <c:v>210</c:v>
                </c:pt>
                <c:pt idx="3">
                  <c:v>298.5</c:v>
                </c:pt>
                <c:pt idx="4">
                  <c:v>361</c:v>
                </c:pt>
                <c:pt idx="5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82-47EB-83A8-5151886BA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6CD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Culinary Assistance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1913866533823"/>
          <c:y val="0.10572226802555154"/>
          <c:w val="0.80866970576046415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4B18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Data_Misc!$D$144:$I$144</c:f>
              <c:numCache>
                <c:formatCode>0</c:formatCode>
                <c:ptCount val="6"/>
                <c:pt idx="0">
                  <c:v>715</c:v>
                </c:pt>
                <c:pt idx="1">
                  <c:v>1643.73</c:v>
                </c:pt>
                <c:pt idx="2">
                  <c:v>4805.7</c:v>
                </c:pt>
                <c:pt idx="3">
                  <c:v>3857.95</c:v>
                </c:pt>
                <c:pt idx="4">
                  <c:v>3772</c:v>
                </c:pt>
                <c:pt idx="5">
                  <c:v>1909.6200000000001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5-4F58-878F-02A8726ED0A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Data_Misc!$T$144</c:f>
              <c:numCache>
                <c:formatCode>0</c:formatCode>
                <c:ptCount val="1"/>
                <c:pt idx="0">
                  <c:v>4854.7569999999996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755-4F58-878F-02A8726ED0A5}"/>
            </c:ext>
          </c:extLst>
        </c:ser>
        <c:ser>
          <c:idx val="2"/>
          <c:order val="2"/>
          <c:spPr>
            <a:solidFill>
              <a:srgbClr val="C55A1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Data_Misc!$D$141:$I$141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Data_Misc!$M$144:$R$144</c:f>
              <c:numCache>
                <c:formatCode>0</c:formatCode>
                <c:ptCount val="6"/>
                <c:pt idx="0">
                  <c:v>38</c:v>
                </c:pt>
                <c:pt idx="1">
                  <c:v>722.15</c:v>
                </c:pt>
                <c:pt idx="2">
                  <c:v>3182.25</c:v>
                </c:pt>
                <c:pt idx="3">
                  <c:v>1966</c:v>
                </c:pt>
                <c:pt idx="4">
                  <c:v>1464.2</c:v>
                </c:pt>
                <c:pt idx="5">
                  <c:v>1909.6200000000001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55-4F58-878F-02A8726ED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ED7D31">
        <a:lumMod val="40000"/>
        <a:lumOff val="60000"/>
      </a:srgb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Healthcare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0210693738096"/>
          <c:y val="0.11255022152138534"/>
          <c:w val="0.80154478819823327"/>
          <c:h val="0.8031869607979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Data_Misc!$D$164:$I$164</c:f>
              <c:numCache>
                <c:formatCode>0</c:formatCode>
                <c:ptCount val="6"/>
                <c:pt idx="0">
                  <c:v>290.91999999999996</c:v>
                </c:pt>
                <c:pt idx="1">
                  <c:v>258</c:v>
                </c:pt>
                <c:pt idx="2">
                  <c:v>214</c:v>
                </c:pt>
                <c:pt idx="3">
                  <c:v>345</c:v>
                </c:pt>
                <c:pt idx="4">
                  <c:v>386</c:v>
                </c:pt>
                <c:pt idx="5">
                  <c:v>319.5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1-4397-9256-99FE2F06C11D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  <c:extLst xmlns:c15="http://schemas.microsoft.com/office/drawing/2012/chart"/>
            </c:numRef>
          </c:cat>
          <c:val>
            <c:numRef>
              <c:f>Data_Misc!$T$164</c:f>
              <c:numCache>
                <c:formatCode>0</c:formatCode>
                <c:ptCount val="1"/>
                <c:pt idx="0">
                  <c:v>390.86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301-4397-9256-99FE2F06C11D}"/>
            </c:ext>
          </c:extLst>
        </c:ser>
        <c:ser>
          <c:idx val="2"/>
          <c:order val="2"/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Data_Misc!$D$121:$I$121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Data_Misc!$M$164:$R$164</c:f>
              <c:numCache>
                <c:formatCode>0</c:formatCode>
                <c:ptCount val="6"/>
                <c:pt idx="0">
                  <c:v>177.92000000000002</c:v>
                </c:pt>
                <c:pt idx="1">
                  <c:v>90</c:v>
                </c:pt>
                <c:pt idx="2">
                  <c:v>107</c:v>
                </c:pt>
                <c:pt idx="3">
                  <c:v>152</c:v>
                </c:pt>
                <c:pt idx="4">
                  <c:v>183</c:v>
                </c:pt>
                <c:pt idx="5">
                  <c:v>319.5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01-4397-9256-99FE2F06C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115976"/>
        <c:axId val="408114408"/>
        <c:extLst/>
      </c:barChart>
      <c:catAx>
        <c:axId val="40811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4408"/>
        <c:crosses val="autoZero"/>
        <c:auto val="1"/>
        <c:lblAlgn val="ctr"/>
        <c:lblOffset val="100"/>
        <c:noMultiLvlLbl val="0"/>
      </c:catAx>
      <c:valAx>
        <c:axId val="40811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115976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CCC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5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image" Target="../media/image1.png"/><Relationship Id="rId28" Type="http://schemas.openxmlformats.org/officeDocument/2006/relationships/chart" Target="../charts/chart27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6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0.xml"/><Relationship Id="rId13" Type="http://schemas.openxmlformats.org/officeDocument/2006/relationships/chart" Target="../charts/chart255.xml"/><Relationship Id="rId18" Type="http://schemas.openxmlformats.org/officeDocument/2006/relationships/chart" Target="../charts/chart260.xml"/><Relationship Id="rId26" Type="http://schemas.openxmlformats.org/officeDocument/2006/relationships/chart" Target="../charts/chart268.xml"/><Relationship Id="rId3" Type="http://schemas.openxmlformats.org/officeDocument/2006/relationships/image" Target="../media/image1.png"/><Relationship Id="rId21" Type="http://schemas.openxmlformats.org/officeDocument/2006/relationships/chart" Target="../charts/chart263.xml"/><Relationship Id="rId7" Type="http://schemas.openxmlformats.org/officeDocument/2006/relationships/chart" Target="../charts/chart249.xml"/><Relationship Id="rId12" Type="http://schemas.openxmlformats.org/officeDocument/2006/relationships/chart" Target="../charts/chart254.xml"/><Relationship Id="rId17" Type="http://schemas.openxmlformats.org/officeDocument/2006/relationships/chart" Target="../charts/chart259.xml"/><Relationship Id="rId25" Type="http://schemas.openxmlformats.org/officeDocument/2006/relationships/chart" Target="../charts/chart267.xml"/><Relationship Id="rId2" Type="http://schemas.openxmlformats.org/officeDocument/2006/relationships/chart" Target="../charts/chart245.xml"/><Relationship Id="rId16" Type="http://schemas.openxmlformats.org/officeDocument/2006/relationships/chart" Target="../charts/chart258.xml"/><Relationship Id="rId20" Type="http://schemas.openxmlformats.org/officeDocument/2006/relationships/chart" Target="../charts/chart262.xml"/><Relationship Id="rId1" Type="http://schemas.openxmlformats.org/officeDocument/2006/relationships/chart" Target="../charts/chart244.xml"/><Relationship Id="rId6" Type="http://schemas.openxmlformats.org/officeDocument/2006/relationships/chart" Target="../charts/chart248.xml"/><Relationship Id="rId11" Type="http://schemas.openxmlformats.org/officeDocument/2006/relationships/chart" Target="../charts/chart253.xml"/><Relationship Id="rId24" Type="http://schemas.openxmlformats.org/officeDocument/2006/relationships/chart" Target="../charts/chart266.xml"/><Relationship Id="rId5" Type="http://schemas.openxmlformats.org/officeDocument/2006/relationships/chart" Target="../charts/chart247.xml"/><Relationship Id="rId15" Type="http://schemas.openxmlformats.org/officeDocument/2006/relationships/chart" Target="../charts/chart257.xml"/><Relationship Id="rId23" Type="http://schemas.openxmlformats.org/officeDocument/2006/relationships/chart" Target="../charts/chart265.xml"/><Relationship Id="rId28" Type="http://schemas.openxmlformats.org/officeDocument/2006/relationships/chart" Target="../charts/chart270.xml"/><Relationship Id="rId10" Type="http://schemas.openxmlformats.org/officeDocument/2006/relationships/chart" Target="../charts/chart252.xml"/><Relationship Id="rId19" Type="http://schemas.openxmlformats.org/officeDocument/2006/relationships/chart" Target="../charts/chart261.xml"/><Relationship Id="rId4" Type="http://schemas.openxmlformats.org/officeDocument/2006/relationships/chart" Target="../charts/chart246.xml"/><Relationship Id="rId9" Type="http://schemas.openxmlformats.org/officeDocument/2006/relationships/chart" Target="../charts/chart251.xml"/><Relationship Id="rId14" Type="http://schemas.openxmlformats.org/officeDocument/2006/relationships/chart" Target="../charts/chart256.xml"/><Relationship Id="rId22" Type="http://schemas.openxmlformats.org/officeDocument/2006/relationships/chart" Target="../charts/chart264.xml"/><Relationship Id="rId27" Type="http://schemas.openxmlformats.org/officeDocument/2006/relationships/chart" Target="../charts/chart26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8.xml"/><Relationship Id="rId13" Type="http://schemas.openxmlformats.org/officeDocument/2006/relationships/chart" Target="../charts/chart283.xml"/><Relationship Id="rId18" Type="http://schemas.openxmlformats.org/officeDocument/2006/relationships/chart" Target="../charts/chart288.xml"/><Relationship Id="rId26" Type="http://schemas.openxmlformats.org/officeDocument/2006/relationships/chart" Target="../charts/chart295.xml"/><Relationship Id="rId3" Type="http://schemas.openxmlformats.org/officeDocument/2006/relationships/chart" Target="../charts/chart273.xml"/><Relationship Id="rId21" Type="http://schemas.openxmlformats.org/officeDocument/2006/relationships/chart" Target="../charts/chart291.xml"/><Relationship Id="rId7" Type="http://schemas.openxmlformats.org/officeDocument/2006/relationships/chart" Target="../charts/chart277.xml"/><Relationship Id="rId12" Type="http://schemas.openxmlformats.org/officeDocument/2006/relationships/chart" Target="../charts/chart282.xml"/><Relationship Id="rId17" Type="http://schemas.openxmlformats.org/officeDocument/2006/relationships/chart" Target="../charts/chart287.xml"/><Relationship Id="rId25" Type="http://schemas.openxmlformats.org/officeDocument/2006/relationships/chart" Target="../charts/chart294.xml"/><Relationship Id="rId2" Type="http://schemas.openxmlformats.org/officeDocument/2006/relationships/chart" Target="../charts/chart272.xml"/><Relationship Id="rId16" Type="http://schemas.openxmlformats.org/officeDocument/2006/relationships/chart" Target="../charts/chart286.xml"/><Relationship Id="rId20" Type="http://schemas.openxmlformats.org/officeDocument/2006/relationships/chart" Target="../charts/chart290.xml"/><Relationship Id="rId1" Type="http://schemas.openxmlformats.org/officeDocument/2006/relationships/chart" Target="../charts/chart271.xml"/><Relationship Id="rId6" Type="http://schemas.openxmlformats.org/officeDocument/2006/relationships/chart" Target="../charts/chart276.xml"/><Relationship Id="rId11" Type="http://schemas.openxmlformats.org/officeDocument/2006/relationships/chart" Target="../charts/chart281.xml"/><Relationship Id="rId24" Type="http://schemas.openxmlformats.org/officeDocument/2006/relationships/chart" Target="../charts/chart293.xml"/><Relationship Id="rId5" Type="http://schemas.openxmlformats.org/officeDocument/2006/relationships/chart" Target="../charts/chart275.xml"/><Relationship Id="rId15" Type="http://schemas.openxmlformats.org/officeDocument/2006/relationships/chart" Target="../charts/chart285.xml"/><Relationship Id="rId23" Type="http://schemas.openxmlformats.org/officeDocument/2006/relationships/image" Target="../media/image1.png"/><Relationship Id="rId28" Type="http://schemas.openxmlformats.org/officeDocument/2006/relationships/chart" Target="../charts/chart297.xml"/><Relationship Id="rId10" Type="http://schemas.openxmlformats.org/officeDocument/2006/relationships/chart" Target="../charts/chart280.xml"/><Relationship Id="rId19" Type="http://schemas.openxmlformats.org/officeDocument/2006/relationships/chart" Target="../charts/chart289.xml"/><Relationship Id="rId4" Type="http://schemas.openxmlformats.org/officeDocument/2006/relationships/chart" Target="../charts/chart274.xml"/><Relationship Id="rId9" Type="http://schemas.openxmlformats.org/officeDocument/2006/relationships/chart" Target="../charts/chart279.xml"/><Relationship Id="rId14" Type="http://schemas.openxmlformats.org/officeDocument/2006/relationships/chart" Target="../charts/chart284.xml"/><Relationship Id="rId22" Type="http://schemas.openxmlformats.org/officeDocument/2006/relationships/chart" Target="../charts/chart292.xml"/><Relationship Id="rId27" Type="http://schemas.openxmlformats.org/officeDocument/2006/relationships/chart" Target="../charts/chart29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5.xml"/><Relationship Id="rId13" Type="http://schemas.openxmlformats.org/officeDocument/2006/relationships/chart" Target="../charts/chart310.xml"/><Relationship Id="rId18" Type="http://schemas.openxmlformats.org/officeDocument/2006/relationships/chart" Target="../charts/chart315.xml"/><Relationship Id="rId26" Type="http://schemas.openxmlformats.org/officeDocument/2006/relationships/chart" Target="../charts/chart322.xml"/><Relationship Id="rId3" Type="http://schemas.openxmlformats.org/officeDocument/2006/relationships/chart" Target="../charts/chart300.xml"/><Relationship Id="rId21" Type="http://schemas.openxmlformats.org/officeDocument/2006/relationships/chart" Target="../charts/chart318.xml"/><Relationship Id="rId7" Type="http://schemas.openxmlformats.org/officeDocument/2006/relationships/chart" Target="../charts/chart304.xml"/><Relationship Id="rId12" Type="http://schemas.openxmlformats.org/officeDocument/2006/relationships/chart" Target="../charts/chart309.xml"/><Relationship Id="rId17" Type="http://schemas.openxmlformats.org/officeDocument/2006/relationships/chart" Target="../charts/chart314.xml"/><Relationship Id="rId25" Type="http://schemas.openxmlformats.org/officeDocument/2006/relationships/chart" Target="../charts/chart321.xml"/><Relationship Id="rId2" Type="http://schemas.openxmlformats.org/officeDocument/2006/relationships/chart" Target="../charts/chart299.xml"/><Relationship Id="rId16" Type="http://schemas.openxmlformats.org/officeDocument/2006/relationships/chart" Target="../charts/chart313.xml"/><Relationship Id="rId20" Type="http://schemas.openxmlformats.org/officeDocument/2006/relationships/chart" Target="../charts/chart317.xml"/><Relationship Id="rId1" Type="http://schemas.openxmlformats.org/officeDocument/2006/relationships/chart" Target="../charts/chart298.xml"/><Relationship Id="rId6" Type="http://schemas.openxmlformats.org/officeDocument/2006/relationships/chart" Target="../charts/chart303.xml"/><Relationship Id="rId11" Type="http://schemas.openxmlformats.org/officeDocument/2006/relationships/chart" Target="../charts/chart308.xml"/><Relationship Id="rId24" Type="http://schemas.openxmlformats.org/officeDocument/2006/relationships/chart" Target="../charts/chart320.xml"/><Relationship Id="rId5" Type="http://schemas.openxmlformats.org/officeDocument/2006/relationships/chart" Target="../charts/chart302.xml"/><Relationship Id="rId15" Type="http://schemas.openxmlformats.org/officeDocument/2006/relationships/chart" Target="../charts/chart312.xml"/><Relationship Id="rId23" Type="http://schemas.openxmlformats.org/officeDocument/2006/relationships/image" Target="../media/image1.png"/><Relationship Id="rId28" Type="http://schemas.openxmlformats.org/officeDocument/2006/relationships/chart" Target="../charts/chart324.xml"/><Relationship Id="rId10" Type="http://schemas.openxmlformats.org/officeDocument/2006/relationships/chart" Target="../charts/chart307.xml"/><Relationship Id="rId19" Type="http://schemas.openxmlformats.org/officeDocument/2006/relationships/chart" Target="../charts/chart316.xml"/><Relationship Id="rId4" Type="http://schemas.openxmlformats.org/officeDocument/2006/relationships/chart" Target="../charts/chart301.xml"/><Relationship Id="rId9" Type="http://schemas.openxmlformats.org/officeDocument/2006/relationships/chart" Target="../charts/chart306.xml"/><Relationship Id="rId14" Type="http://schemas.openxmlformats.org/officeDocument/2006/relationships/chart" Target="../charts/chart311.xml"/><Relationship Id="rId22" Type="http://schemas.openxmlformats.org/officeDocument/2006/relationships/chart" Target="../charts/chart319.xml"/><Relationship Id="rId27" Type="http://schemas.openxmlformats.org/officeDocument/2006/relationships/chart" Target="../charts/chart323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2.xml"/><Relationship Id="rId13" Type="http://schemas.openxmlformats.org/officeDocument/2006/relationships/chart" Target="../charts/chart337.xml"/><Relationship Id="rId18" Type="http://schemas.openxmlformats.org/officeDocument/2006/relationships/chart" Target="../charts/chart342.xml"/><Relationship Id="rId26" Type="http://schemas.openxmlformats.org/officeDocument/2006/relationships/chart" Target="../charts/chart349.xml"/><Relationship Id="rId3" Type="http://schemas.openxmlformats.org/officeDocument/2006/relationships/chart" Target="../charts/chart327.xml"/><Relationship Id="rId21" Type="http://schemas.openxmlformats.org/officeDocument/2006/relationships/chart" Target="../charts/chart345.xml"/><Relationship Id="rId7" Type="http://schemas.openxmlformats.org/officeDocument/2006/relationships/chart" Target="../charts/chart331.xml"/><Relationship Id="rId12" Type="http://schemas.openxmlformats.org/officeDocument/2006/relationships/chart" Target="../charts/chart336.xml"/><Relationship Id="rId17" Type="http://schemas.openxmlformats.org/officeDocument/2006/relationships/chart" Target="../charts/chart341.xml"/><Relationship Id="rId25" Type="http://schemas.openxmlformats.org/officeDocument/2006/relationships/chart" Target="../charts/chart348.xml"/><Relationship Id="rId2" Type="http://schemas.openxmlformats.org/officeDocument/2006/relationships/chart" Target="../charts/chart326.xml"/><Relationship Id="rId16" Type="http://schemas.openxmlformats.org/officeDocument/2006/relationships/chart" Target="../charts/chart340.xml"/><Relationship Id="rId20" Type="http://schemas.openxmlformats.org/officeDocument/2006/relationships/chart" Target="../charts/chart344.xml"/><Relationship Id="rId1" Type="http://schemas.openxmlformats.org/officeDocument/2006/relationships/chart" Target="../charts/chart325.xml"/><Relationship Id="rId6" Type="http://schemas.openxmlformats.org/officeDocument/2006/relationships/chart" Target="../charts/chart330.xml"/><Relationship Id="rId11" Type="http://schemas.openxmlformats.org/officeDocument/2006/relationships/chart" Target="../charts/chart335.xml"/><Relationship Id="rId24" Type="http://schemas.openxmlformats.org/officeDocument/2006/relationships/chart" Target="../charts/chart347.xml"/><Relationship Id="rId5" Type="http://schemas.openxmlformats.org/officeDocument/2006/relationships/chart" Target="../charts/chart329.xml"/><Relationship Id="rId15" Type="http://schemas.openxmlformats.org/officeDocument/2006/relationships/chart" Target="../charts/chart339.xml"/><Relationship Id="rId23" Type="http://schemas.openxmlformats.org/officeDocument/2006/relationships/chart" Target="../charts/chart346.xml"/><Relationship Id="rId28" Type="http://schemas.openxmlformats.org/officeDocument/2006/relationships/chart" Target="../charts/chart351.xml"/><Relationship Id="rId10" Type="http://schemas.openxmlformats.org/officeDocument/2006/relationships/chart" Target="../charts/chart334.xml"/><Relationship Id="rId19" Type="http://schemas.openxmlformats.org/officeDocument/2006/relationships/chart" Target="../charts/chart343.xml"/><Relationship Id="rId4" Type="http://schemas.openxmlformats.org/officeDocument/2006/relationships/chart" Target="../charts/chart328.xml"/><Relationship Id="rId9" Type="http://schemas.openxmlformats.org/officeDocument/2006/relationships/chart" Target="../charts/chart333.xml"/><Relationship Id="rId14" Type="http://schemas.openxmlformats.org/officeDocument/2006/relationships/chart" Target="../charts/chart338.xml"/><Relationship Id="rId22" Type="http://schemas.openxmlformats.org/officeDocument/2006/relationships/image" Target="../media/image1.png"/><Relationship Id="rId27" Type="http://schemas.openxmlformats.org/officeDocument/2006/relationships/chart" Target="../charts/chart350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9.xml"/><Relationship Id="rId13" Type="http://schemas.openxmlformats.org/officeDocument/2006/relationships/chart" Target="../charts/chart364.xml"/><Relationship Id="rId18" Type="http://schemas.openxmlformats.org/officeDocument/2006/relationships/chart" Target="../charts/chart369.xml"/><Relationship Id="rId26" Type="http://schemas.openxmlformats.org/officeDocument/2006/relationships/chart" Target="../charts/chart376.xml"/><Relationship Id="rId3" Type="http://schemas.openxmlformats.org/officeDocument/2006/relationships/chart" Target="../charts/chart354.xml"/><Relationship Id="rId21" Type="http://schemas.openxmlformats.org/officeDocument/2006/relationships/chart" Target="../charts/chart372.xml"/><Relationship Id="rId7" Type="http://schemas.openxmlformats.org/officeDocument/2006/relationships/chart" Target="../charts/chart358.xml"/><Relationship Id="rId12" Type="http://schemas.openxmlformats.org/officeDocument/2006/relationships/chart" Target="../charts/chart363.xml"/><Relationship Id="rId17" Type="http://schemas.openxmlformats.org/officeDocument/2006/relationships/chart" Target="../charts/chart368.xml"/><Relationship Id="rId25" Type="http://schemas.openxmlformats.org/officeDocument/2006/relationships/chart" Target="../charts/chart375.xml"/><Relationship Id="rId2" Type="http://schemas.openxmlformats.org/officeDocument/2006/relationships/chart" Target="../charts/chart353.xml"/><Relationship Id="rId16" Type="http://schemas.openxmlformats.org/officeDocument/2006/relationships/chart" Target="../charts/chart367.xml"/><Relationship Id="rId20" Type="http://schemas.openxmlformats.org/officeDocument/2006/relationships/chart" Target="../charts/chart371.xml"/><Relationship Id="rId1" Type="http://schemas.openxmlformats.org/officeDocument/2006/relationships/chart" Target="../charts/chart352.xml"/><Relationship Id="rId6" Type="http://schemas.openxmlformats.org/officeDocument/2006/relationships/chart" Target="../charts/chart357.xml"/><Relationship Id="rId11" Type="http://schemas.openxmlformats.org/officeDocument/2006/relationships/chart" Target="../charts/chart362.xml"/><Relationship Id="rId24" Type="http://schemas.openxmlformats.org/officeDocument/2006/relationships/chart" Target="../charts/chart374.xml"/><Relationship Id="rId5" Type="http://schemas.openxmlformats.org/officeDocument/2006/relationships/chart" Target="../charts/chart356.xml"/><Relationship Id="rId15" Type="http://schemas.openxmlformats.org/officeDocument/2006/relationships/chart" Target="../charts/chart366.xml"/><Relationship Id="rId23" Type="http://schemas.openxmlformats.org/officeDocument/2006/relationships/image" Target="../media/image1.png"/><Relationship Id="rId28" Type="http://schemas.openxmlformats.org/officeDocument/2006/relationships/chart" Target="../charts/chart378.xml"/><Relationship Id="rId10" Type="http://schemas.openxmlformats.org/officeDocument/2006/relationships/chart" Target="../charts/chart361.xml"/><Relationship Id="rId19" Type="http://schemas.openxmlformats.org/officeDocument/2006/relationships/chart" Target="../charts/chart370.xml"/><Relationship Id="rId4" Type="http://schemas.openxmlformats.org/officeDocument/2006/relationships/chart" Target="../charts/chart355.xml"/><Relationship Id="rId9" Type="http://schemas.openxmlformats.org/officeDocument/2006/relationships/chart" Target="../charts/chart360.xml"/><Relationship Id="rId14" Type="http://schemas.openxmlformats.org/officeDocument/2006/relationships/chart" Target="../charts/chart365.xml"/><Relationship Id="rId22" Type="http://schemas.openxmlformats.org/officeDocument/2006/relationships/chart" Target="../charts/chart373.xml"/><Relationship Id="rId27" Type="http://schemas.openxmlformats.org/officeDocument/2006/relationships/chart" Target="../charts/chart37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6.xml"/><Relationship Id="rId13" Type="http://schemas.openxmlformats.org/officeDocument/2006/relationships/chart" Target="../charts/chart391.xml"/><Relationship Id="rId18" Type="http://schemas.openxmlformats.org/officeDocument/2006/relationships/chart" Target="../charts/chart396.xml"/><Relationship Id="rId26" Type="http://schemas.openxmlformats.org/officeDocument/2006/relationships/chart" Target="../charts/chart403.xml"/><Relationship Id="rId3" Type="http://schemas.openxmlformats.org/officeDocument/2006/relationships/chart" Target="../charts/chart381.xml"/><Relationship Id="rId21" Type="http://schemas.openxmlformats.org/officeDocument/2006/relationships/chart" Target="../charts/chart399.xml"/><Relationship Id="rId7" Type="http://schemas.openxmlformats.org/officeDocument/2006/relationships/chart" Target="../charts/chart385.xml"/><Relationship Id="rId12" Type="http://schemas.openxmlformats.org/officeDocument/2006/relationships/chart" Target="../charts/chart390.xml"/><Relationship Id="rId17" Type="http://schemas.openxmlformats.org/officeDocument/2006/relationships/chart" Target="../charts/chart395.xml"/><Relationship Id="rId25" Type="http://schemas.openxmlformats.org/officeDocument/2006/relationships/chart" Target="../charts/chart402.xml"/><Relationship Id="rId2" Type="http://schemas.openxmlformats.org/officeDocument/2006/relationships/chart" Target="../charts/chart380.xml"/><Relationship Id="rId16" Type="http://schemas.openxmlformats.org/officeDocument/2006/relationships/chart" Target="../charts/chart394.xml"/><Relationship Id="rId20" Type="http://schemas.openxmlformats.org/officeDocument/2006/relationships/chart" Target="../charts/chart398.xml"/><Relationship Id="rId1" Type="http://schemas.openxmlformats.org/officeDocument/2006/relationships/chart" Target="../charts/chart379.xml"/><Relationship Id="rId6" Type="http://schemas.openxmlformats.org/officeDocument/2006/relationships/chart" Target="../charts/chart384.xml"/><Relationship Id="rId11" Type="http://schemas.openxmlformats.org/officeDocument/2006/relationships/chart" Target="../charts/chart389.xml"/><Relationship Id="rId24" Type="http://schemas.openxmlformats.org/officeDocument/2006/relationships/chart" Target="../charts/chart401.xml"/><Relationship Id="rId5" Type="http://schemas.openxmlformats.org/officeDocument/2006/relationships/chart" Target="../charts/chart383.xml"/><Relationship Id="rId15" Type="http://schemas.openxmlformats.org/officeDocument/2006/relationships/chart" Target="../charts/chart393.xml"/><Relationship Id="rId23" Type="http://schemas.openxmlformats.org/officeDocument/2006/relationships/image" Target="../media/image1.png"/><Relationship Id="rId28" Type="http://schemas.openxmlformats.org/officeDocument/2006/relationships/chart" Target="../charts/chart405.xml"/><Relationship Id="rId10" Type="http://schemas.openxmlformats.org/officeDocument/2006/relationships/chart" Target="../charts/chart388.xml"/><Relationship Id="rId19" Type="http://schemas.openxmlformats.org/officeDocument/2006/relationships/chart" Target="../charts/chart397.xml"/><Relationship Id="rId4" Type="http://schemas.openxmlformats.org/officeDocument/2006/relationships/chart" Target="../charts/chart382.xml"/><Relationship Id="rId9" Type="http://schemas.openxmlformats.org/officeDocument/2006/relationships/chart" Target="../charts/chart387.xml"/><Relationship Id="rId14" Type="http://schemas.openxmlformats.org/officeDocument/2006/relationships/chart" Target="../charts/chart392.xml"/><Relationship Id="rId22" Type="http://schemas.openxmlformats.org/officeDocument/2006/relationships/chart" Target="../charts/chart400.xml"/><Relationship Id="rId27" Type="http://schemas.openxmlformats.org/officeDocument/2006/relationships/chart" Target="../charts/chart404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3.xml"/><Relationship Id="rId13" Type="http://schemas.openxmlformats.org/officeDocument/2006/relationships/chart" Target="../charts/chart418.xml"/><Relationship Id="rId18" Type="http://schemas.openxmlformats.org/officeDocument/2006/relationships/chart" Target="../charts/chart423.xml"/><Relationship Id="rId26" Type="http://schemas.openxmlformats.org/officeDocument/2006/relationships/chart" Target="../charts/chart430.xml"/><Relationship Id="rId3" Type="http://schemas.openxmlformats.org/officeDocument/2006/relationships/chart" Target="../charts/chart408.xml"/><Relationship Id="rId21" Type="http://schemas.openxmlformats.org/officeDocument/2006/relationships/chart" Target="../charts/chart426.xml"/><Relationship Id="rId7" Type="http://schemas.openxmlformats.org/officeDocument/2006/relationships/chart" Target="../charts/chart412.xml"/><Relationship Id="rId12" Type="http://schemas.openxmlformats.org/officeDocument/2006/relationships/chart" Target="../charts/chart417.xml"/><Relationship Id="rId17" Type="http://schemas.openxmlformats.org/officeDocument/2006/relationships/chart" Target="../charts/chart422.xml"/><Relationship Id="rId25" Type="http://schemas.openxmlformats.org/officeDocument/2006/relationships/chart" Target="../charts/chart429.xml"/><Relationship Id="rId2" Type="http://schemas.openxmlformats.org/officeDocument/2006/relationships/chart" Target="../charts/chart407.xml"/><Relationship Id="rId16" Type="http://schemas.openxmlformats.org/officeDocument/2006/relationships/chart" Target="../charts/chart421.xml"/><Relationship Id="rId20" Type="http://schemas.openxmlformats.org/officeDocument/2006/relationships/chart" Target="../charts/chart425.xml"/><Relationship Id="rId1" Type="http://schemas.openxmlformats.org/officeDocument/2006/relationships/chart" Target="../charts/chart406.xml"/><Relationship Id="rId6" Type="http://schemas.openxmlformats.org/officeDocument/2006/relationships/chart" Target="../charts/chart411.xml"/><Relationship Id="rId11" Type="http://schemas.openxmlformats.org/officeDocument/2006/relationships/chart" Target="../charts/chart416.xml"/><Relationship Id="rId24" Type="http://schemas.openxmlformats.org/officeDocument/2006/relationships/chart" Target="../charts/chart428.xml"/><Relationship Id="rId5" Type="http://schemas.openxmlformats.org/officeDocument/2006/relationships/chart" Target="../charts/chart410.xml"/><Relationship Id="rId15" Type="http://schemas.openxmlformats.org/officeDocument/2006/relationships/chart" Target="../charts/chart420.xml"/><Relationship Id="rId23" Type="http://schemas.openxmlformats.org/officeDocument/2006/relationships/image" Target="../media/image1.png"/><Relationship Id="rId28" Type="http://schemas.openxmlformats.org/officeDocument/2006/relationships/chart" Target="../charts/chart432.xml"/><Relationship Id="rId10" Type="http://schemas.openxmlformats.org/officeDocument/2006/relationships/chart" Target="../charts/chart415.xml"/><Relationship Id="rId19" Type="http://schemas.openxmlformats.org/officeDocument/2006/relationships/chart" Target="../charts/chart424.xml"/><Relationship Id="rId4" Type="http://schemas.openxmlformats.org/officeDocument/2006/relationships/chart" Target="../charts/chart409.xml"/><Relationship Id="rId9" Type="http://schemas.openxmlformats.org/officeDocument/2006/relationships/chart" Target="../charts/chart414.xml"/><Relationship Id="rId14" Type="http://schemas.openxmlformats.org/officeDocument/2006/relationships/chart" Target="../charts/chart419.xml"/><Relationship Id="rId22" Type="http://schemas.openxmlformats.org/officeDocument/2006/relationships/chart" Target="../charts/chart427.xml"/><Relationship Id="rId27" Type="http://schemas.openxmlformats.org/officeDocument/2006/relationships/chart" Target="../charts/chart431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0.xml"/><Relationship Id="rId13" Type="http://schemas.openxmlformats.org/officeDocument/2006/relationships/chart" Target="../charts/chart445.xml"/><Relationship Id="rId18" Type="http://schemas.openxmlformats.org/officeDocument/2006/relationships/chart" Target="../charts/chart450.xml"/><Relationship Id="rId26" Type="http://schemas.openxmlformats.org/officeDocument/2006/relationships/chart" Target="../charts/chart457.xml"/><Relationship Id="rId3" Type="http://schemas.openxmlformats.org/officeDocument/2006/relationships/chart" Target="../charts/chart435.xml"/><Relationship Id="rId21" Type="http://schemas.openxmlformats.org/officeDocument/2006/relationships/chart" Target="../charts/chart453.xml"/><Relationship Id="rId7" Type="http://schemas.openxmlformats.org/officeDocument/2006/relationships/chart" Target="../charts/chart439.xml"/><Relationship Id="rId12" Type="http://schemas.openxmlformats.org/officeDocument/2006/relationships/chart" Target="../charts/chart444.xml"/><Relationship Id="rId17" Type="http://schemas.openxmlformats.org/officeDocument/2006/relationships/chart" Target="../charts/chart449.xml"/><Relationship Id="rId25" Type="http://schemas.openxmlformats.org/officeDocument/2006/relationships/chart" Target="../charts/chart456.xml"/><Relationship Id="rId2" Type="http://schemas.openxmlformats.org/officeDocument/2006/relationships/chart" Target="../charts/chart434.xml"/><Relationship Id="rId16" Type="http://schemas.openxmlformats.org/officeDocument/2006/relationships/chart" Target="../charts/chart448.xml"/><Relationship Id="rId20" Type="http://schemas.openxmlformats.org/officeDocument/2006/relationships/chart" Target="../charts/chart452.xml"/><Relationship Id="rId1" Type="http://schemas.openxmlformats.org/officeDocument/2006/relationships/chart" Target="../charts/chart433.xml"/><Relationship Id="rId6" Type="http://schemas.openxmlformats.org/officeDocument/2006/relationships/chart" Target="../charts/chart438.xml"/><Relationship Id="rId11" Type="http://schemas.openxmlformats.org/officeDocument/2006/relationships/chart" Target="../charts/chart443.xml"/><Relationship Id="rId24" Type="http://schemas.openxmlformats.org/officeDocument/2006/relationships/chart" Target="../charts/chart455.xml"/><Relationship Id="rId5" Type="http://schemas.openxmlformats.org/officeDocument/2006/relationships/chart" Target="../charts/chart437.xml"/><Relationship Id="rId15" Type="http://schemas.openxmlformats.org/officeDocument/2006/relationships/chart" Target="../charts/chart447.xml"/><Relationship Id="rId23" Type="http://schemas.openxmlformats.org/officeDocument/2006/relationships/image" Target="../media/image1.png"/><Relationship Id="rId28" Type="http://schemas.openxmlformats.org/officeDocument/2006/relationships/chart" Target="../charts/chart459.xml"/><Relationship Id="rId10" Type="http://schemas.openxmlformats.org/officeDocument/2006/relationships/chart" Target="../charts/chart442.xml"/><Relationship Id="rId19" Type="http://schemas.openxmlformats.org/officeDocument/2006/relationships/chart" Target="../charts/chart451.xml"/><Relationship Id="rId4" Type="http://schemas.openxmlformats.org/officeDocument/2006/relationships/chart" Target="../charts/chart436.xml"/><Relationship Id="rId9" Type="http://schemas.openxmlformats.org/officeDocument/2006/relationships/chart" Target="../charts/chart441.xml"/><Relationship Id="rId14" Type="http://schemas.openxmlformats.org/officeDocument/2006/relationships/chart" Target="../charts/chart446.xml"/><Relationship Id="rId22" Type="http://schemas.openxmlformats.org/officeDocument/2006/relationships/chart" Target="../charts/chart454.xml"/><Relationship Id="rId27" Type="http://schemas.openxmlformats.org/officeDocument/2006/relationships/chart" Target="../charts/chart45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26" Type="http://schemas.openxmlformats.org/officeDocument/2006/relationships/chart" Target="../charts/chart52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5" Type="http://schemas.openxmlformats.org/officeDocument/2006/relationships/chart" Target="../charts/chart51.xml"/><Relationship Id="rId2" Type="http://schemas.openxmlformats.org/officeDocument/2006/relationships/chart" Target="../charts/chart29.xml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24" Type="http://schemas.openxmlformats.org/officeDocument/2006/relationships/chart" Target="../charts/chart50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chart" Target="../charts/chart49.xml"/><Relationship Id="rId28" Type="http://schemas.openxmlformats.org/officeDocument/2006/relationships/chart" Target="../charts/chart54.xml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image" Target="../media/image1.png"/><Relationship Id="rId27" Type="http://schemas.openxmlformats.org/officeDocument/2006/relationships/chart" Target="../charts/chart5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13" Type="http://schemas.openxmlformats.org/officeDocument/2006/relationships/chart" Target="../charts/chart66.xml"/><Relationship Id="rId18" Type="http://schemas.openxmlformats.org/officeDocument/2006/relationships/chart" Target="../charts/chart71.xml"/><Relationship Id="rId26" Type="http://schemas.openxmlformats.org/officeDocument/2006/relationships/chart" Target="../charts/chart79.xml"/><Relationship Id="rId3" Type="http://schemas.openxmlformats.org/officeDocument/2006/relationships/image" Target="../media/image1.png"/><Relationship Id="rId21" Type="http://schemas.openxmlformats.org/officeDocument/2006/relationships/chart" Target="../charts/chart74.xml"/><Relationship Id="rId7" Type="http://schemas.openxmlformats.org/officeDocument/2006/relationships/chart" Target="../charts/chart60.xml"/><Relationship Id="rId12" Type="http://schemas.openxmlformats.org/officeDocument/2006/relationships/chart" Target="../charts/chart65.xml"/><Relationship Id="rId17" Type="http://schemas.openxmlformats.org/officeDocument/2006/relationships/chart" Target="../charts/chart70.xml"/><Relationship Id="rId25" Type="http://schemas.openxmlformats.org/officeDocument/2006/relationships/chart" Target="../charts/chart78.xml"/><Relationship Id="rId2" Type="http://schemas.openxmlformats.org/officeDocument/2006/relationships/chart" Target="../charts/chart56.xml"/><Relationship Id="rId16" Type="http://schemas.openxmlformats.org/officeDocument/2006/relationships/chart" Target="../charts/chart69.xml"/><Relationship Id="rId20" Type="http://schemas.openxmlformats.org/officeDocument/2006/relationships/chart" Target="../charts/chart73.xml"/><Relationship Id="rId1" Type="http://schemas.openxmlformats.org/officeDocument/2006/relationships/chart" Target="../charts/chart55.xml"/><Relationship Id="rId6" Type="http://schemas.openxmlformats.org/officeDocument/2006/relationships/chart" Target="../charts/chart59.xml"/><Relationship Id="rId11" Type="http://schemas.openxmlformats.org/officeDocument/2006/relationships/chart" Target="../charts/chart64.xml"/><Relationship Id="rId24" Type="http://schemas.openxmlformats.org/officeDocument/2006/relationships/chart" Target="../charts/chart77.xml"/><Relationship Id="rId5" Type="http://schemas.openxmlformats.org/officeDocument/2006/relationships/chart" Target="../charts/chart58.xml"/><Relationship Id="rId15" Type="http://schemas.openxmlformats.org/officeDocument/2006/relationships/chart" Target="../charts/chart68.xml"/><Relationship Id="rId23" Type="http://schemas.openxmlformats.org/officeDocument/2006/relationships/chart" Target="../charts/chart76.xml"/><Relationship Id="rId28" Type="http://schemas.openxmlformats.org/officeDocument/2006/relationships/chart" Target="../charts/chart81.xml"/><Relationship Id="rId10" Type="http://schemas.openxmlformats.org/officeDocument/2006/relationships/chart" Target="../charts/chart63.xml"/><Relationship Id="rId19" Type="http://schemas.openxmlformats.org/officeDocument/2006/relationships/chart" Target="../charts/chart72.xml"/><Relationship Id="rId4" Type="http://schemas.openxmlformats.org/officeDocument/2006/relationships/chart" Target="../charts/chart57.xml"/><Relationship Id="rId9" Type="http://schemas.openxmlformats.org/officeDocument/2006/relationships/chart" Target="../charts/chart62.xml"/><Relationship Id="rId14" Type="http://schemas.openxmlformats.org/officeDocument/2006/relationships/chart" Target="../charts/chart67.xml"/><Relationship Id="rId22" Type="http://schemas.openxmlformats.org/officeDocument/2006/relationships/chart" Target="../charts/chart75.xml"/><Relationship Id="rId27" Type="http://schemas.openxmlformats.org/officeDocument/2006/relationships/chart" Target="../charts/chart8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9.xml"/><Relationship Id="rId13" Type="http://schemas.openxmlformats.org/officeDocument/2006/relationships/chart" Target="../charts/chart94.xml"/><Relationship Id="rId18" Type="http://schemas.openxmlformats.org/officeDocument/2006/relationships/chart" Target="../charts/chart99.xml"/><Relationship Id="rId26" Type="http://schemas.openxmlformats.org/officeDocument/2006/relationships/chart" Target="../charts/chart106.xml"/><Relationship Id="rId3" Type="http://schemas.openxmlformats.org/officeDocument/2006/relationships/chart" Target="../charts/chart84.xml"/><Relationship Id="rId21" Type="http://schemas.openxmlformats.org/officeDocument/2006/relationships/chart" Target="../charts/chart102.xml"/><Relationship Id="rId7" Type="http://schemas.openxmlformats.org/officeDocument/2006/relationships/chart" Target="../charts/chart88.xml"/><Relationship Id="rId12" Type="http://schemas.openxmlformats.org/officeDocument/2006/relationships/chart" Target="../charts/chart93.xml"/><Relationship Id="rId17" Type="http://schemas.openxmlformats.org/officeDocument/2006/relationships/chart" Target="../charts/chart98.xml"/><Relationship Id="rId25" Type="http://schemas.openxmlformats.org/officeDocument/2006/relationships/chart" Target="../charts/chart105.xml"/><Relationship Id="rId2" Type="http://schemas.openxmlformats.org/officeDocument/2006/relationships/chart" Target="../charts/chart83.xml"/><Relationship Id="rId16" Type="http://schemas.openxmlformats.org/officeDocument/2006/relationships/chart" Target="../charts/chart97.xml"/><Relationship Id="rId20" Type="http://schemas.openxmlformats.org/officeDocument/2006/relationships/chart" Target="../charts/chart101.xml"/><Relationship Id="rId1" Type="http://schemas.openxmlformats.org/officeDocument/2006/relationships/chart" Target="../charts/chart82.xml"/><Relationship Id="rId6" Type="http://schemas.openxmlformats.org/officeDocument/2006/relationships/chart" Target="../charts/chart87.xml"/><Relationship Id="rId11" Type="http://schemas.openxmlformats.org/officeDocument/2006/relationships/chart" Target="../charts/chart92.xml"/><Relationship Id="rId24" Type="http://schemas.openxmlformats.org/officeDocument/2006/relationships/chart" Target="../charts/chart104.xml"/><Relationship Id="rId5" Type="http://schemas.openxmlformats.org/officeDocument/2006/relationships/chart" Target="../charts/chart86.xml"/><Relationship Id="rId15" Type="http://schemas.openxmlformats.org/officeDocument/2006/relationships/chart" Target="../charts/chart96.xml"/><Relationship Id="rId23" Type="http://schemas.openxmlformats.org/officeDocument/2006/relationships/image" Target="../media/image1.png"/><Relationship Id="rId28" Type="http://schemas.openxmlformats.org/officeDocument/2006/relationships/chart" Target="../charts/chart108.xml"/><Relationship Id="rId10" Type="http://schemas.openxmlformats.org/officeDocument/2006/relationships/chart" Target="../charts/chart91.xml"/><Relationship Id="rId19" Type="http://schemas.openxmlformats.org/officeDocument/2006/relationships/chart" Target="../charts/chart100.xml"/><Relationship Id="rId4" Type="http://schemas.openxmlformats.org/officeDocument/2006/relationships/chart" Target="../charts/chart85.xml"/><Relationship Id="rId9" Type="http://schemas.openxmlformats.org/officeDocument/2006/relationships/chart" Target="../charts/chart90.xml"/><Relationship Id="rId14" Type="http://schemas.openxmlformats.org/officeDocument/2006/relationships/chart" Target="../charts/chart95.xml"/><Relationship Id="rId22" Type="http://schemas.openxmlformats.org/officeDocument/2006/relationships/chart" Target="../charts/chart103.xml"/><Relationship Id="rId27" Type="http://schemas.openxmlformats.org/officeDocument/2006/relationships/chart" Target="../charts/chart10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5.xml"/><Relationship Id="rId13" Type="http://schemas.openxmlformats.org/officeDocument/2006/relationships/chart" Target="../charts/chart120.xml"/><Relationship Id="rId18" Type="http://schemas.openxmlformats.org/officeDocument/2006/relationships/chart" Target="../charts/chart125.xml"/><Relationship Id="rId26" Type="http://schemas.openxmlformats.org/officeDocument/2006/relationships/chart" Target="../charts/chart133.xml"/><Relationship Id="rId3" Type="http://schemas.openxmlformats.org/officeDocument/2006/relationships/image" Target="../media/image1.png"/><Relationship Id="rId21" Type="http://schemas.openxmlformats.org/officeDocument/2006/relationships/chart" Target="../charts/chart128.xml"/><Relationship Id="rId7" Type="http://schemas.openxmlformats.org/officeDocument/2006/relationships/chart" Target="../charts/chart114.xml"/><Relationship Id="rId12" Type="http://schemas.openxmlformats.org/officeDocument/2006/relationships/chart" Target="../charts/chart119.xml"/><Relationship Id="rId17" Type="http://schemas.openxmlformats.org/officeDocument/2006/relationships/chart" Target="../charts/chart124.xml"/><Relationship Id="rId25" Type="http://schemas.openxmlformats.org/officeDocument/2006/relationships/chart" Target="../charts/chart132.xml"/><Relationship Id="rId2" Type="http://schemas.openxmlformats.org/officeDocument/2006/relationships/chart" Target="../charts/chart110.xml"/><Relationship Id="rId16" Type="http://schemas.openxmlformats.org/officeDocument/2006/relationships/chart" Target="../charts/chart123.xml"/><Relationship Id="rId20" Type="http://schemas.openxmlformats.org/officeDocument/2006/relationships/chart" Target="../charts/chart127.xml"/><Relationship Id="rId1" Type="http://schemas.openxmlformats.org/officeDocument/2006/relationships/chart" Target="../charts/chart109.xml"/><Relationship Id="rId6" Type="http://schemas.openxmlformats.org/officeDocument/2006/relationships/chart" Target="../charts/chart113.xml"/><Relationship Id="rId11" Type="http://schemas.openxmlformats.org/officeDocument/2006/relationships/chart" Target="../charts/chart118.xml"/><Relationship Id="rId24" Type="http://schemas.openxmlformats.org/officeDocument/2006/relationships/chart" Target="../charts/chart131.xml"/><Relationship Id="rId5" Type="http://schemas.openxmlformats.org/officeDocument/2006/relationships/chart" Target="../charts/chart112.xml"/><Relationship Id="rId15" Type="http://schemas.openxmlformats.org/officeDocument/2006/relationships/chart" Target="../charts/chart122.xml"/><Relationship Id="rId23" Type="http://schemas.openxmlformats.org/officeDocument/2006/relationships/chart" Target="../charts/chart130.xml"/><Relationship Id="rId28" Type="http://schemas.openxmlformats.org/officeDocument/2006/relationships/chart" Target="../charts/chart135.xml"/><Relationship Id="rId10" Type="http://schemas.openxmlformats.org/officeDocument/2006/relationships/chart" Target="../charts/chart117.xml"/><Relationship Id="rId19" Type="http://schemas.openxmlformats.org/officeDocument/2006/relationships/chart" Target="../charts/chart126.xml"/><Relationship Id="rId4" Type="http://schemas.openxmlformats.org/officeDocument/2006/relationships/chart" Target="../charts/chart111.xml"/><Relationship Id="rId9" Type="http://schemas.openxmlformats.org/officeDocument/2006/relationships/chart" Target="../charts/chart116.xml"/><Relationship Id="rId14" Type="http://schemas.openxmlformats.org/officeDocument/2006/relationships/chart" Target="../charts/chart121.xml"/><Relationship Id="rId22" Type="http://schemas.openxmlformats.org/officeDocument/2006/relationships/chart" Target="../charts/chart129.xml"/><Relationship Id="rId27" Type="http://schemas.openxmlformats.org/officeDocument/2006/relationships/chart" Target="../charts/chart13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2.xml"/><Relationship Id="rId13" Type="http://schemas.openxmlformats.org/officeDocument/2006/relationships/chart" Target="../charts/chart147.xml"/><Relationship Id="rId18" Type="http://schemas.openxmlformats.org/officeDocument/2006/relationships/chart" Target="../charts/chart152.xml"/><Relationship Id="rId26" Type="http://schemas.openxmlformats.org/officeDocument/2006/relationships/chart" Target="../charts/chart160.xml"/><Relationship Id="rId3" Type="http://schemas.openxmlformats.org/officeDocument/2006/relationships/image" Target="../media/image1.png"/><Relationship Id="rId21" Type="http://schemas.openxmlformats.org/officeDocument/2006/relationships/chart" Target="../charts/chart155.xml"/><Relationship Id="rId7" Type="http://schemas.openxmlformats.org/officeDocument/2006/relationships/chart" Target="../charts/chart141.xml"/><Relationship Id="rId12" Type="http://schemas.openxmlformats.org/officeDocument/2006/relationships/chart" Target="../charts/chart146.xml"/><Relationship Id="rId17" Type="http://schemas.openxmlformats.org/officeDocument/2006/relationships/chart" Target="../charts/chart151.xml"/><Relationship Id="rId25" Type="http://schemas.openxmlformats.org/officeDocument/2006/relationships/chart" Target="../charts/chart159.xml"/><Relationship Id="rId2" Type="http://schemas.openxmlformats.org/officeDocument/2006/relationships/chart" Target="../charts/chart137.xml"/><Relationship Id="rId16" Type="http://schemas.openxmlformats.org/officeDocument/2006/relationships/chart" Target="../charts/chart150.xml"/><Relationship Id="rId20" Type="http://schemas.openxmlformats.org/officeDocument/2006/relationships/chart" Target="../charts/chart154.xml"/><Relationship Id="rId1" Type="http://schemas.openxmlformats.org/officeDocument/2006/relationships/chart" Target="../charts/chart136.xml"/><Relationship Id="rId6" Type="http://schemas.openxmlformats.org/officeDocument/2006/relationships/chart" Target="../charts/chart140.xml"/><Relationship Id="rId11" Type="http://schemas.openxmlformats.org/officeDocument/2006/relationships/chart" Target="../charts/chart145.xml"/><Relationship Id="rId24" Type="http://schemas.openxmlformats.org/officeDocument/2006/relationships/chart" Target="../charts/chart158.xml"/><Relationship Id="rId5" Type="http://schemas.openxmlformats.org/officeDocument/2006/relationships/chart" Target="../charts/chart139.xml"/><Relationship Id="rId15" Type="http://schemas.openxmlformats.org/officeDocument/2006/relationships/chart" Target="../charts/chart149.xml"/><Relationship Id="rId23" Type="http://schemas.openxmlformats.org/officeDocument/2006/relationships/chart" Target="../charts/chart157.xml"/><Relationship Id="rId28" Type="http://schemas.openxmlformats.org/officeDocument/2006/relationships/chart" Target="../charts/chart162.xml"/><Relationship Id="rId10" Type="http://schemas.openxmlformats.org/officeDocument/2006/relationships/chart" Target="../charts/chart144.xml"/><Relationship Id="rId19" Type="http://schemas.openxmlformats.org/officeDocument/2006/relationships/chart" Target="../charts/chart153.xml"/><Relationship Id="rId4" Type="http://schemas.openxmlformats.org/officeDocument/2006/relationships/chart" Target="../charts/chart138.xml"/><Relationship Id="rId9" Type="http://schemas.openxmlformats.org/officeDocument/2006/relationships/chart" Target="../charts/chart143.xml"/><Relationship Id="rId14" Type="http://schemas.openxmlformats.org/officeDocument/2006/relationships/chart" Target="../charts/chart148.xml"/><Relationship Id="rId22" Type="http://schemas.openxmlformats.org/officeDocument/2006/relationships/chart" Target="../charts/chart156.xml"/><Relationship Id="rId27" Type="http://schemas.openxmlformats.org/officeDocument/2006/relationships/chart" Target="../charts/chart16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0.xml"/><Relationship Id="rId13" Type="http://schemas.openxmlformats.org/officeDocument/2006/relationships/chart" Target="../charts/chart175.xml"/><Relationship Id="rId18" Type="http://schemas.openxmlformats.org/officeDocument/2006/relationships/chart" Target="../charts/chart180.xml"/><Relationship Id="rId26" Type="http://schemas.openxmlformats.org/officeDocument/2006/relationships/chart" Target="../charts/chart187.xml"/><Relationship Id="rId3" Type="http://schemas.openxmlformats.org/officeDocument/2006/relationships/chart" Target="../charts/chart165.xml"/><Relationship Id="rId21" Type="http://schemas.openxmlformats.org/officeDocument/2006/relationships/chart" Target="../charts/chart183.xml"/><Relationship Id="rId7" Type="http://schemas.openxmlformats.org/officeDocument/2006/relationships/chart" Target="../charts/chart169.xml"/><Relationship Id="rId12" Type="http://schemas.openxmlformats.org/officeDocument/2006/relationships/chart" Target="../charts/chart174.xml"/><Relationship Id="rId17" Type="http://schemas.openxmlformats.org/officeDocument/2006/relationships/chart" Target="../charts/chart179.xml"/><Relationship Id="rId25" Type="http://schemas.openxmlformats.org/officeDocument/2006/relationships/chart" Target="../charts/chart186.xml"/><Relationship Id="rId2" Type="http://schemas.openxmlformats.org/officeDocument/2006/relationships/chart" Target="../charts/chart164.xml"/><Relationship Id="rId16" Type="http://schemas.openxmlformats.org/officeDocument/2006/relationships/chart" Target="../charts/chart178.xml"/><Relationship Id="rId20" Type="http://schemas.openxmlformats.org/officeDocument/2006/relationships/chart" Target="../charts/chart182.xml"/><Relationship Id="rId1" Type="http://schemas.openxmlformats.org/officeDocument/2006/relationships/chart" Target="../charts/chart163.xml"/><Relationship Id="rId6" Type="http://schemas.openxmlformats.org/officeDocument/2006/relationships/chart" Target="../charts/chart168.xml"/><Relationship Id="rId11" Type="http://schemas.openxmlformats.org/officeDocument/2006/relationships/chart" Target="../charts/chart173.xml"/><Relationship Id="rId24" Type="http://schemas.openxmlformats.org/officeDocument/2006/relationships/chart" Target="../charts/chart185.xml"/><Relationship Id="rId5" Type="http://schemas.openxmlformats.org/officeDocument/2006/relationships/chart" Target="../charts/chart167.xml"/><Relationship Id="rId15" Type="http://schemas.openxmlformats.org/officeDocument/2006/relationships/chart" Target="../charts/chart177.xml"/><Relationship Id="rId23" Type="http://schemas.openxmlformats.org/officeDocument/2006/relationships/chart" Target="../charts/chart184.xml"/><Relationship Id="rId28" Type="http://schemas.openxmlformats.org/officeDocument/2006/relationships/chart" Target="../charts/chart189.xml"/><Relationship Id="rId10" Type="http://schemas.openxmlformats.org/officeDocument/2006/relationships/chart" Target="../charts/chart172.xml"/><Relationship Id="rId19" Type="http://schemas.openxmlformats.org/officeDocument/2006/relationships/chart" Target="../charts/chart181.xml"/><Relationship Id="rId4" Type="http://schemas.openxmlformats.org/officeDocument/2006/relationships/chart" Target="../charts/chart166.xml"/><Relationship Id="rId9" Type="http://schemas.openxmlformats.org/officeDocument/2006/relationships/chart" Target="../charts/chart171.xml"/><Relationship Id="rId14" Type="http://schemas.openxmlformats.org/officeDocument/2006/relationships/chart" Target="../charts/chart176.xml"/><Relationship Id="rId22" Type="http://schemas.openxmlformats.org/officeDocument/2006/relationships/image" Target="../media/image1.png"/><Relationship Id="rId27" Type="http://schemas.openxmlformats.org/officeDocument/2006/relationships/chart" Target="../charts/chart188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7.xml"/><Relationship Id="rId13" Type="http://schemas.openxmlformats.org/officeDocument/2006/relationships/chart" Target="../charts/chart201.xml"/><Relationship Id="rId18" Type="http://schemas.openxmlformats.org/officeDocument/2006/relationships/chart" Target="../charts/chart206.xml"/><Relationship Id="rId26" Type="http://schemas.openxmlformats.org/officeDocument/2006/relationships/chart" Target="../charts/chart214.xml"/><Relationship Id="rId3" Type="http://schemas.openxmlformats.org/officeDocument/2006/relationships/chart" Target="../charts/chart192.xml"/><Relationship Id="rId21" Type="http://schemas.openxmlformats.org/officeDocument/2006/relationships/chart" Target="../charts/chart209.xml"/><Relationship Id="rId7" Type="http://schemas.openxmlformats.org/officeDocument/2006/relationships/chart" Target="../charts/chart196.xml"/><Relationship Id="rId12" Type="http://schemas.openxmlformats.org/officeDocument/2006/relationships/image" Target="../media/image1.png"/><Relationship Id="rId17" Type="http://schemas.openxmlformats.org/officeDocument/2006/relationships/chart" Target="../charts/chart205.xml"/><Relationship Id="rId25" Type="http://schemas.openxmlformats.org/officeDocument/2006/relationships/chart" Target="../charts/chart213.xml"/><Relationship Id="rId2" Type="http://schemas.openxmlformats.org/officeDocument/2006/relationships/chart" Target="../charts/chart191.xml"/><Relationship Id="rId16" Type="http://schemas.openxmlformats.org/officeDocument/2006/relationships/chart" Target="../charts/chart204.xml"/><Relationship Id="rId20" Type="http://schemas.openxmlformats.org/officeDocument/2006/relationships/chart" Target="../charts/chart208.xml"/><Relationship Id="rId1" Type="http://schemas.openxmlformats.org/officeDocument/2006/relationships/chart" Target="../charts/chart190.xml"/><Relationship Id="rId6" Type="http://schemas.openxmlformats.org/officeDocument/2006/relationships/chart" Target="../charts/chart195.xml"/><Relationship Id="rId11" Type="http://schemas.openxmlformats.org/officeDocument/2006/relationships/chart" Target="../charts/chart200.xml"/><Relationship Id="rId24" Type="http://schemas.openxmlformats.org/officeDocument/2006/relationships/chart" Target="../charts/chart212.xml"/><Relationship Id="rId5" Type="http://schemas.openxmlformats.org/officeDocument/2006/relationships/chart" Target="../charts/chart194.xml"/><Relationship Id="rId15" Type="http://schemas.openxmlformats.org/officeDocument/2006/relationships/chart" Target="../charts/chart203.xml"/><Relationship Id="rId23" Type="http://schemas.openxmlformats.org/officeDocument/2006/relationships/chart" Target="../charts/chart211.xml"/><Relationship Id="rId28" Type="http://schemas.openxmlformats.org/officeDocument/2006/relationships/chart" Target="../charts/chart216.xml"/><Relationship Id="rId10" Type="http://schemas.openxmlformats.org/officeDocument/2006/relationships/chart" Target="../charts/chart199.xml"/><Relationship Id="rId19" Type="http://schemas.openxmlformats.org/officeDocument/2006/relationships/chart" Target="../charts/chart207.xml"/><Relationship Id="rId4" Type="http://schemas.openxmlformats.org/officeDocument/2006/relationships/chart" Target="../charts/chart193.xml"/><Relationship Id="rId9" Type="http://schemas.openxmlformats.org/officeDocument/2006/relationships/chart" Target="../charts/chart198.xml"/><Relationship Id="rId14" Type="http://schemas.openxmlformats.org/officeDocument/2006/relationships/chart" Target="../charts/chart202.xml"/><Relationship Id="rId22" Type="http://schemas.openxmlformats.org/officeDocument/2006/relationships/chart" Target="../charts/chart210.xml"/><Relationship Id="rId27" Type="http://schemas.openxmlformats.org/officeDocument/2006/relationships/chart" Target="../charts/chart215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4.xml"/><Relationship Id="rId13" Type="http://schemas.openxmlformats.org/officeDocument/2006/relationships/chart" Target="../charts/chart229.xml"/><Relationship Id="rId18" Type="http://schemas.openxmlformats.org/officeDocument/2006/relationships/chart" Target="../charts/chart234.xml"/><Relationship Id="rId26" Type="http://schemas.openxmlformats.org/officeDocument/2006/relationships/chart" Target="../charts/chart241.xml"/><Relationship Id="rId3" Type="http://schemas.openxmlformats.org/officeDocument/2006/relationships/chart" Target="../charts/chart219.xml"/><Relationship Id="rId21" Type="http://schemas.openxmlformats.org/officeDocument/2006/relationships/chart" Target="../charts/chart237.xml"/><Relationship Id="rId7" Type="http://schemas.openxmlformats.org/officeDocument/2006/relationships/chart" Target="../charts/chart223.xml"/><Relationship Id="rId12" Type="http://schemas.openxmlformats.org/officeDocument/2006/relationships/chart" Target="../charts/chart228.xml"/><Relationship Id="rId17" Type="http://schemas.openxmlformats.org/officeDocument/2006/relationships/chart" Target="../charts/chart233.xml"/><Relationship Id="rId25" Type="http://schemas.openxmlformats.org/officeDocument/2006/relationships/chart" Target="../charts/chart240.xml"/><Relationship Id="rId2" Type="http://schemas.openxmlformats.org/officeDocument/2006/relationships/chart" Target="../charts/chart218.xml"/><Relationship Id="rId16" Type="http://schemas.openxmlformats.org/officeDocument/2006/relationships/chart" Target="../charts/chart232.xml"/><Relationship Id="rId20" Type="http://schemas.openxmlformats.org/officeDocument/2006/relationships/chart" Target="../charts/chart236.xml"/><Relationship Id="rId1" Type="http://schemas.openxmlformats.org/officeDocument/2006/relationships/chart" Target="../charts/chart217.xml"/><Relationship Id="rId6" Type="http://schemas.openxmlformats.org/officeDocument/2006/relationships/chart" Target="../charts/chart222.xml"/><Relationship Id="rId11" Type="http://schemas.openxmlformats.org/officeDocument/2006/relationships/chart" Target="../charts/chart227.xml"/><Relationship Id="rId24" Type="http://schemas.openxmlformats.org/officeDocument/2006/relationships/chart" Target="../charts/chart239.xml"/><Relationship Id="rId5" Type="http://schemas.openxmlformats.org/officeDocument/2006/relationships/chart" Target="../charts/chart221.xml"/><Relationship Id="rId15" Type="http://schemas.openxmlformats.org/officeDocument/2006/relationships/chart" Target="../charts/chart231.xml"/><Relationship Id="rId23" Type="http://schemas.openxmlformats.org/officeDocument/2006/relationships/image" Target="../media/image1.png"/><Relationship Id="rId28" Type="http://schemas.openxmlformats.org/officeDocument/2006/relationships/chart" Target="../charts/chart243.xml"/><Relationship Id="rId10" Type="http://schemas.openxmlformats.org/officeDocument/2006/relationships/chart" Target="../charts/chart226.xml"/><Relationship Id="rId19" Type="http://schemas.openxmlformats.org/officeDocument/2006/relationships/chart" Target="../charts/chart235.xml"/><Relationship Id="rId4" Type="http://schemas.openxmlformats.org/officeDocument/2006/relationships/chart" Target="../charts/chart220.xml"/><Relationship Id="rId9" Type="http://schemas.openxmlformats.org/officeDocument/2006/relationships/chart" Target="../charts/chart225.xml"/><Relationship Id="rId14" Type="http://schemas.openxmlformats.org/officeDocument/2006/relationships/chart" Target="../charts/chart230.xml"/><Relationship Id="rId22" Type="http://schemas.openxmlformats.org/officeDocument/2006/relationships/chart" Target="../charts/chart238.xml"/><Relationship Id="rId27" Type="http://schemas.openxmlformats.org/officeDocument/2006/relationships/chart" Target="../charts/chart24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AAF07A0-6916-49F7-9DBE-9A4165E98EE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3563075</xdr:colOff>
      <xdr:row>112</xdr:row>
      <xdr:rowOff>137160</xdr:rowOff>
    </xdr:to>
    <xdr:graphicFrame macro="">
      <xdr:nvGraphicFramePr>
        <xdr:cNvPr id="50" name="Chart 49">
          <a:extLst>
            <a:ext uri="{FF2B5EF4-FFF2-40B4-BE49-F238E27FC236}">
              <a16:creationId xmlns:a16="http://schemas.microsoft.com/office/drawing/2014/main" id="{D1DB6DD6-B547-42AF-A052-2AC853040B3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CD5DC623-B8B0-410B-939E-4C8086C5808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A8C180A7-BDDF-49B5-B3D5-61440F370EE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7EC64BE9-DEBB-4BB6-B388-9B7DFFFD09B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3566160</xdr:colOff>
      <xdr:row>20</xdr:row>
      <xdr:rowOff>137160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3223ADB4-24ED-4527-A3B9-616B77FC36B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659ABDE3-AA0D-47D3-A317-D22EEFB6213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3566160</xdr:colOff>
      <xdr:row>43</xdr:row>
      <xdr:rowOff>137160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1C5BA334-8932-4484-B705-36642672072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525BD94A-89B7-4761-B07E-86711E5580C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9A283EF2-72F2-403D-B754-E1A4BE6DF93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FE806D76-C82D-4DCA-9493-60A4A037351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84" name="Chart 83">
          <a:extLst>
            <a:ext uri="{FF2B5EF4-FFF2-40B4-BE49-F238E27FC236}">
              <a16:creationId xmlns:a16="http://schemas.microsoft.com/office/drawing/2014/main" id="{41D29F3E-6706-4621-92C4-62F544A03FB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85" name="Chart 84">
          <a:extLst>
            <a:ext uri="{FF2B5EF4-FFF2-40B4-BE49-F238E27FC236}">
              <a16:creationId xmlns:a16="http://schemas.microsoft.com/office/drawing/2014/main" id="{40166C52-3EF9-4861-8ABB-1FBDF787732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7CF669F0-15BD-4047-809E-836EA057175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5B823360-73BC-42B3-91A4-1B6A0FF1A8F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BBC43D21-A0E8-4EB4-B04A-0FCA384788D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8A723BA5-C60E-4EB6-A7E8-1EAD4C0F058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90" name="Chart 89">
          <a:extLst>
            <a:ext uri="{FF2B5EF4-FFF2-40B4-BE49-F238E27FC236}">
              <a16:creationId xmlns:a16="http://schemas.microsoft.com/office/drawing/2014/main" id="{9D66D972-F691-4D7E-82AA-E54A7E5624C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91" name="Chart 90">
          <a:extLst>
            <a:ext uri="{FF2B5EF4-FFF2-40B4-BE49-F238E27FC236}">
              <a16:creationId xmlns:a16="http://schemas.microsoft.com/office/drawing/2014/main" id="{5FE4C93F-B03C-493D-BE3A-DDC23515691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92" name="Chart 91">
          <a:extLst>
            <a:ext uri="{FF2B5EF4-FFF2-40B4-BE49-F238E27FC236}">
              <a16:creationId xmlns:a16="http://schemas.microsoft.com/office/drawing/2014/main" id="{EC20B25F-7F9B-4DBB-B62E-12722AB6AC7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93" name="Chart 92">
          <a:extLst>
            <a:ext uri="{FF2B5EF4-FFF2-40B4-BE49-F238E27FC236}">
              <a16:creationId xmlns:a16="http://schemas.microsoft.com/office/drawing/2014/main" id="{07DEE209-4086-4C3A-AA15-F1CCEC4A070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94" name="Chart 93">
          <a:extLst>
            <a:ext uri="{FF2B5EF4-FFF2-40B4-BE49-F238E27FC236}">
              <a16:creationId xmlns:a16="http://schemas.microsoft.com/office/drawing/2014/main" id="{DFE4D85A-512F-4499-B61C-CD4253FFB44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20</xdr:row>
      <xdr:rowOff>175490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8A5334-7724-464F-9B12-5AA6BBEAF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954500" y="1381125"/>
          <a:ext cx="2307409" cy="261071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172D012-B63D-4C83-B4EB-1EFEF5B3A62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10</xdr:col>
      <xdr:colOff>13845</xdr:colOff>
      <xdr:row>117</xdr:row>
      <xdr:rowOff>27707</xdr:rowOff>
    </xdr:from>
    <xdr:to>
      <xdr:col>10</xdr:col>
      <xdr:colOff>3580005</xdr:colOff>
      <xdr:row>135</xdr:row>
      <xdr:rowOff>164867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BBB8D5-1B4E-4F67-ACEE-6E9C8646E29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27709</xdr:colOff>
      <xdr:row>117</xdr:row>
      <xdr:rowOff>13855</xdr:rowOff>
    </xdr:from>
    <xdr:to>
      <xdr:col>8</xdr:col>
      <xdr:colOff>3593869</xdr:colOff>
      <xdr:row>135</xdr:row>
      <xdr:rowOff>151015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6421587-4D5F-440E-9AB9-38DFDE4AF05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12</xdr:col>
      <xdr:colOff>13855</xdr:colOff>
      <xdr:row>117</xdr:row>
      <xdr:rowOff>27707</xdr:rowOff>
    </xdr:from>
    <xdr:to>
      <xdr:col>12</xdr:col>
      <xdr:colOff>3580015</xdr:colOff>
      <xdr:row>135</xdr:row>
      <xdr:rowOff>164867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593296F-5CC7-474F-A788-5833D13C00A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93B0A30-BC63-4336-9231-3F5C38EF8F5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AB67AC77-A413-4406-B2C4-B75E1EBDE12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6</xdr:col>
      <xdr:colOff>3566161</xdr:colOff>
      <xdr:row>20</xdr:row>
      <xdr:rowOff>137160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E8C51368-8FD6-4AAE-84A5-F6DA2D7206D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8D150B6-FCD9-4033-A150-D24EE8AB4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954500" y="1409700"/>
          <a:ext cx="2307409" cy="26519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3439B5DA-0EA4-4F17-BA6F-E1716850C91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3566160</xdr:colOff>
      <xdr:row>43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FB8437AF-95A5-4FD6-9B74-4443DC5AA7D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284D88C8-7427-4EC5-BF25-3DF42CC8346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A70922E2-E474-42BA-9FB9-5B0B29732F1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412CC9B2-046E-4D40-A3CB-4B3D812E1F1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EB399284-7C78-4C01-A33E-1B816BB5889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16B1435E-D376-4BFC-AE0F-34ACCA8C03E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40009F31-780B-4284-8D00-B856F8863C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E2A71592-8DD1-4C3C-BBE1-128394A6950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4E409173-C7B0-4B69-BD04-DE4E546E135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5E68FAA3-5F48-48A8-9B23-B6899EBFD3C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114D1D81-2EA1-46E3-904F-C4804CFB2EB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CCBF543E-9BE5-4B80-B649-25EB7E8E72E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DA3D1044-D606-455C-A7E7-066D039B56E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8942648F-53CE-476C-89EC-C16E3C2F82F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16542308-4DB6-4ABB-AE37-E8121511AF1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2AD074A7-4827-4B78-8495-6515FC57E67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0F7E7E4E-69F6-46AC-88C0-D0EFB6EE06F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EEF06294-7106-4D6B-9098-04BD5270FF8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83380AE8-135D-4470-AA7A-C0586C53588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8F0D523-62B7-4F20-A205-5D8CD4840C2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342900</xdr:colOff>
      <xdr:row>117</xdr:row>
      <xdr:rowOff>12700</xdr:rowOff>
    </xdr:from>
    <xdr:to>
      <xdr:col>10</xdr:col>
      <xdr:colOff>3515360</xdr:colOff>
      <xdr:row>135</xdr:row>
      <xdr:rowOff>149860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319BFE3-2C50-47F9-B0C5-4E43603A459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7</xdr:col>
      <xdr:colOff>342900</xdr:colOff>
      <xdr:row>117</xdr:row>
      <xdr:rowOff>12700</xdr:rowOff>
    </xdr:from>
    <xdr:to>
      <xdr:col>8</xdr:col>
      <xdr:colOff>3515360</xdr:colOff>
      <xdr:row>135</xdr:row>
      <xdr:rowOff>149860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488B9A2-8061-466A-AF4D-C9347D757FF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11</xdr:col>
      <xdr:colOff>355600</xdr:colOff>
      <xdr:row>117</xdr:row>
      <xdr:rowOff>0</xdr:rowOff>
    </xdr:from>
    <xdr:to>
      <xdr:col>12</xdr:col>
      <xdr:colOff>3528060</xdr:colOff>
      <xdr:row>135</xdr:row>
      <xdr:rowOff>137160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330D75D-2F56-4562-B873-C77FABD6EB8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580F3C-2125-493E-BD64-FCAC1C7F4B0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A0A9A6E5-1EB7-436F-A55A-5AAD34D6B8D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3566160</xdr:colOff>
      <xdr:row>43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E0578C27-C919-4157-8E88-B6702DBF90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3E7DF93F-2FD2-44CA-8436-15E3537F582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513A81CB-1DFC-44BC-9472-1EE4022637A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FB05DFC7-AEE7-466A-87C4-31F59302AD2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9AA8D8CA-A50D-4149-9EA1-41A3B18CF0A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AE4D3B04-5E3C-47E6-A8FD-B420AC3CEF8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6CFE721C-69DA-459B-98E0-F604BDA5C62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53E93D68-E5E8-46EB-91C6-7C7232F5AD8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836366E6-08D7-47BF-9240-7B754A39717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147B6703-E06D-4539-A93D-EB810A671E3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46EA558F-3699-4750-9703-F5F29FD208C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AE619F7E-734A-4A48-A900-63CAA148806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4</xdr:col>
      <xdr:colOff>0</xdr:colOff>
      <xdr:row>94</xdr:row>
      <xdr:rowOff>12700</xdr:rowOff>
    </xdr:from>
    <xdr:to>
      <xdr:col>5</xdr:col>
      <xdr:colOff>3811</xdr:colOff>
      <xdr:row>112</xdr:row>
      <xdr:rowOff>149860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6074472C-428A-4211-9939-1F6C55C4F27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6</xdr:col>
      <xdr:colOff>0</xdr:colOff>
      <xdr:row>94</xdr:row>
      <xdr:rowOff>12700</xdr:rowOff>
    </xdr:from>
    <xdr:to>
      <xdr:col>7</xdr:col>
      <xdr:colOff>725</xdr:colOff>
      <xdr:row>112</xdr:row>
      <xdr:rowOff>149860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BD40F9D5-62F6-429B-8DCB-80D11ACECC0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0</xdr:colOff>
      <xdr:row>94</xdr:row>
      <xdr:rowOff>12700</xdr:rowOff>
    </xdr:from>
    <xdr:to>
      <xdr:col>10</xdr:col>
      <xdr:colOff>3566160</xdr:colOff>
      <xdr:row>112</xdr:row>
      <xdr:rowOff>149860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B73607E8-5DAD-4FB4-80F9-C6B3530C3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0</xdr:colOff>
      <xdr:row>94</xdr:row>
      <xdr:rowOff>12700</xdr:rowOff>
    </xdr:from>
    <xdr:to>
      <xdr:col>12</xdr:col>
      <xdr:colOff>3566160</xdr:colOff>
      <xdr:row>112</xdr:row>
      <xdr:rowOff>149860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2154458B-D8EE-47F8-9B3C-7EB32BE58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0</xdr:colOff>
      <xdr:row>94</xdr:row>
      <xdr:rowOff>12700</xdr:rowOff>
    </xdr:from>
    <xdr:to>
      <xdr:col>8</xdr:col>
      <xdr:colOff>3566160</xdr:colOff>
      <xdr:row>112</xdr:row>
      <xdr:rowOff>149860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59EF02B6-EF67-40F7-83BD-4F4E5769D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BBDA13AA-6DAC-450A-ADDD-A929FB97F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75" name="Chart 74">
          <a:extLst>
            <a:ext uri="{FF2B5EF4-FFF2-40B4-BE49-F238E27FC236}">
              <a16:creationId xmlns:a16="http://schemas.microsoft.com/office/drawing/2014/main" id="{67856683-E9DE-48F7-8D51-FF6C99D54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A3A56E56-5EF8-4F41-8F4C-0E41779471C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6</xdr:col>
      <xdr:colOff>3566161</xdr:colOff>
      <xdr:row>20</xdr:row>
      <xdr:rowOff>137160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522FE5EB-43F0-4D8F-A92E-E76BA6ED940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96A7809F-9032-4E9B-9544-8A8D4991C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954500" y="1333500"/>
          <a:ext cx="2307409" cy="269326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91AC7F-E09B-4A06-8BA6-9EB6E321E9A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381000</xdr:colOff>
      <xdr:row>117</xdr:row>
      <xdr:rowOff>12700</xdr:rowOff>
    </xdr:from>
    <xdr:to>
      <xdr:col>10</xdr:col>
      <xdr:colOff>3553460</xdr:colOff>
      <xdr:row>135</xdr:row>
      <xdr:rowOff>149860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F809CDB-FBF4-497C-A982-1D0D88BA78C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7</xdr:col>
      <xdr:colOff>381000</xdr:colOff>
      <xdr:row>117</xdr:row>
      <xdr:rowOff>12700</xdr:rowOff>
    </xdr:from>
    <xdr:to>
      <xdr:col>8</xdr:col>
      <xdr:colOff>3553460</xdr:colOff>
      <xdr:row>135</xdr:row>
      <xdr:rowOff>149860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B17A33D-564F-4EE4-B33D-1AADC4E2084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11</xdr:col>
      <xdr:colOff>342900</xdr:colOff>
      <xdr:row>117</xdr:row>
      <xdr:rowOff>25400</xdr:rowOff>
    </xdr:from>
    <xdr:to>
      <xdr:col>12</xdr:col>
      <xdr:colOff>3515360</xdr:colOff>
      <xdr:row>135</xdr:row>
      <xdr:rowOff>162560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E55190B-8055-4350-8C53-003A85D77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E58E24-C1E7-4DD1-91F8-418E8DBD0DE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1</xdr:rowOff>
    </xdr:from>
    <xdr:to>
      <xdr:col>4</xdr:col>
      <xdr:colOff>3566160</xdr:colOff>
      <xdr:row>20</xdr:row>
      <xdr:rowOff>137161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B70E5B89-5203-4494-B87E-4F3F3EB2AEE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</xdr:row>
      <xdr:rowOff>1</xdr:rowOff>
    </xdr:from>
    <xdr:to>
      <xdr:col>6</xdr:col>
      <xdr:colOff>3566161</xdr:colOff>
      <xdr:row>20</xdr:row>
      <xdr:rowOff>137161</xdr:rowOff>
    </xdr:to>
    <xdr:graphicFrame macro="">
      <xdr:nvGraphicFramePr>
        <xdr:cNvPr id="53" name="Chart 52">
          <a:extLst>
            <a:ext uri="{FF2B5EF4-FFF2-40B4-BE49-F238E27FC236}">
              <a16:creationId xmlns:a16="http://schemas.microsoft.com/office/drawing/2014/main" id="{2BD7E1B2-84EF-4FD3-B2F9-3CF0D2600D0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39E4E5B7-AE3C-4CD5-8E50-E8BC2CF3004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3566160</xdr:colOff>
      <xdr:row>43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29361EB4-D78E-4A0C-A3C4-07B7935E909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35398823-6C31-4698-BC3A-7D6EF5699F7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644DF527-4376-424E-9C5C-8524A6A16B2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CAE210F9-39C5-43AB-B608-FE8A6B3A462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E07D1FAE-F1FE-4275-8909-074E171B1B9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C4E1A663-BA6E-4E61-8772-18C68C70275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95260E8C-EA90-473B-80C7-C5F2734D674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8F5CCC9B-D2C8-4E5C-9C10-425E8D5519C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5E6D6233-B6CA-473C-B745-B0F6E4BC954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935A024A-0898-4F51-8201-25D91042520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BE796AE7-455E-41C6-B398-04A906EFC2D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4319CFD0-7531-41EA-9FD7-D5A83248570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DA9B4E1A-74BB-42B3-ACD2-FA0468BCC0C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F32BD388-EC2B-4D2D-B306-67EB52A5B61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C2A7F26F-6390-4915-81CB-B1E5C5A8A49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C170F4F0-A210-4C35-A3A9-DA324623C67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349974EE-0651-4072-B994-85D1A808E5C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58393872-9E44-429A-8786-DB351953B69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04DE6BCF-F953-478E-B539-C4A97C84619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9A09E739-CDAC-4141-A338-06D578B5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954500" y="1333500"/>
          <a:ext cx="2307409" cy="269326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CDAB525-5D23-4164-8EA2-01C71135358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368300</xdr:colOff>
      <xdr:row>117</xdr:row>
      <xdr:rowOff>38100</xdr:rowOff>
    </xdr:from>
    <xdr:to>
      <xdr:col>10</xdr:col>
      <xdr:colOff>3540760</xdr:colOff>
      <xdr:row>135</xdr:row>
      <xdr:rowOff>175260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1B6C876-DBC6-41A3-B9F5-91DD3636312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7</xdr:col>
      <xdr:colOff>368300</xdr:colOff>
      <xdr:row>117</xdr:row>
      <xdr:rowOff>38100</xdr:rowOff>
    </xdr:from>
    <xdr:to>
      <xdr:col>8</xdr:col>
      <xdr:colOff>3540760</xdr:colOff>
      <xdr:row>135</xdr:row>
      <xdr:rowOff>175260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9060A56-87FB-468E-9108-3ACDB4881EC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12</xdr:col>
      <xdr:colOff>0</xdr:colOff>
      <xdr:row>117</xdr:row>
      <xdr:rowOff>25400</xdr:rowOff>
    </xdr:from>
    <xdr:to>
      <xdr:col>12</xdr:col>
      <xdr:colOff>3566160</xdr:colOff>
      <xdr:row>135</xdr:row>
      <xdr:rowOff>162560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E30A6EB-FE58-4CCA-BC41-9965971A05B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60C329-BF90-4921-9DD4-8836E0BDB3F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25</xdr:row>
      <xdr:rowOff>0</xdr:rowOff>
    </xdr:from>
    <xdr:to>
      <xdr:col>4</xdr:col>
      <xdr:colOff>3566161</xdr:colOff>
      <xdr:row>43</xdr:row>
      <xdr:rowOff>137160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EE1D8561-2A29-4E99-8029-2513B6B61F4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25</xdr:row>
      <xdr:rowOff>0</xdr:rowOff>
    </xdr:from>
    <xdr:to>
      <xdr:col>6</xdr:col>
      <xdr:colOff>3566161</xdr:colOff>
      <xdr:row>43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22F7E37C-C09D-4F74-8D83-413E49D51E5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1</xdr:colOff>
      <xdr:row>25</xdr:row>
      <xdr:rowOff>0</xdr:rowOff>
    </xdr:from>
    <xdr:to>
      <xdr:col>8</xdr:col>
      <xdr:colOff>3566161</xdr:colOff>
      <xdr:row>43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E29D622D-9127-4DF2-A973-2D2E3B3BA1A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1</xdr:colOff>
      <xdr:row>25</xdr:row>
      <xdr:rowOff>0</xdr:rowOff>
    </xdr:from>
    <xdr:to>
      <xdr:col>10</xdr:col>
      <xdr:colOff>3566161</xdr:colOff>
      <xdr:row>43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E50BC9D2-2AC4-4B95-872B-382DA0A2110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1B209263-55FA-4FC3-A3D5-34E5535F482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6</xdr:col>
      <xdr:colOff>3566161</xdr:colOff>
      <xdr:row>20</xdr:row>
      <xdr:rowOff>137160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F4D09142-BE2D-43AB-9514-50CC1D6C640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C8BBDA13-2DE7-4A01-8D4D-96D5C770437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C6BFBAE9-160A-42E8-AB48-5371E972551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14140452-BAB2-4F9B-85D2-9F6A79C1AF8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5C6BC06B-4C08-41D4-BBC9-74C649C71D8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C9EB92C7-850B-4CE3-BAF0-A79785E58C5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E1080D39-7034-45F5-9BBD-65CF849B9D6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E88637ED-B508-4448-8632-B8B48D811EB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3B0FA631-8D5A-4C63-A95C-F7E0902639B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FDF8D435-A4BC-4AC0-8DC9-E586574FD80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24FB959C-7465-44AA-B55E-A4237758082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C87B3935-9641-408B-A79B-45CF4117064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10CB2025-40EF-4A5F-8EA6-51C77B76E8C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20F5E669-ABD7-4D2C-92D5-B2835E096DF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4</xdr:col>
      <xdr:colOff>0</xdr:colOff>
      <xdr:row>119</xdr:row>
      <xdr:rowOff>0</xdr:rowOff>
    </xdr:from>
    <xdr:to>
      <xdr:col>4</xdr:col>
      <xdr:colOff>3566160</xdr:colOff>
      <xdr:row>137</xdr:row>
      <xdr:rowOff>137160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B6AC43B2-E7BF-4086-ABC4-D4527957ACE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3566160</xdr:colOff>
      <xdr:row>137</xdr:row>
      <xdr:rowOff>137160</xdr:rowOff>
    </xdr:to>
    <xdr:graphicFrame macro="">
      <xdr:nvGraphicFramePr>
        <xdr:cNvPr id="75" name="Chart 74">
          <a:extLst>
            <a:ext uri="{FF2B5EF4-FFF2-40B4-BE49-F238E27FC236}">
              <a16:creationId xmlns:a16="http://schemas.microsoft.com/office/drawing/2014/main" id="{AB003BE0-A356-4DE3-B138-1AD1CA301A4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6DB0BB27-96B9-43E7-968C-1A007F430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954500" y="1333500"/>
          <a:ext cx="2307409" cy="269326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A94140-DCB1-4910-B4A2-7C48E9D0AEC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8D31C13-F67D-4518-9BF7-8E6D42B8796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368300</xdr:colOff>
      <xdr:row>119</xdr:row>
      <xdr:rowOff>25400</xdr:rowOff>
    </xdr:from>
    <xdr:to>
      <xdr:col>10</xdr:col>
      <xdr:colOff>3540760</xdr:colOff>
      <xdr:row>137</xdr:row>
      <xdr:rowOff>162560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083B326-788D-45A4-8C19-2F1774FCFDF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7</xdr:col>
      <xdr:colOff>368300</xdr:colOff>
      <xdr:row>119</xdr:row>
      <xdr:rowOff>25400</xdr:rowOff>
    </xdr:from>
    <xdr:to>
      <xdr:col>8</xdr:col>
      <xdr:colOff>3540760</xdr:colOff>
      <xdr:row>137</xdr:row>
      <xdr:rowOff>162560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2D055BB-CA1C-40C9-8759-CA8BD93346A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12</xdr:col>
      <xdr:colOff>25400</xdr:colOff>
      <xdr:row>119</xdr:row>
      <xdr:rowOff>25400</xdr:rowOff>
    </xdr:from>
    <xdr:to>
      <xdr:col>12</xdr:col>
      <xdr:colOff>3591560</xdr:colOff>
      <xdr:row>137</xdr:row>
      <xdr:rowOff>162560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2E51C34-0FC4-41D7-A1E5-EF05FF3885D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1</xdr:colOff>
      <xdr:row>20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78E392-E2D9-4151-A0D6-5A17C2C84E3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7AA2BDF4-75A2-4092-8571-0E6465A58D2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6</xdr:col>
      <xdr:colOff>3566161</xdr:colOff>
      <xdr:row>20</xdr:row>
      <xdr:rowOff>137160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92401E2C-A361-4CFE-B0B4-A81444ECF4C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53" name="Chart 52">
          <a:extLst>
            <a:ext uri="{FF2B5EF4-FFF2-40B4-BE49-F238E27FC236}">
              <a16:creationId xmlns:a16="http://schemas.microsoft.com/office/drawing/2014/main" id="{907159B0-700C-4B81-91ED-0EF23901AAE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3566160</xdr:colOff>
      <xdr:row>43</xdr:row>
      <xdr:rowOff>137160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DAE7561A-2471-4454-A9AF-23E208C6BE1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F33D752F-5413-43D8-9D6F-C1964591603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BA35EE5E-130C-4AF3-B9A6-969E0E5F373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431259DE-A9B6-4948-9A32-082441D95D4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26CD3189-0254-4EC9-B1C1-0F3607D75BF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2F8CB3F6-9E04-405F-8C4C-E5881C1B3B7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9962A8B9-7D0B-4240-AC97-3902CAC971A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13</xdr:col>
      <xdr:colOff>3810</xdr:colOff>
      <xdr:row>66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8D3A31F8-5490-47D8-BAF5-06885D7EC71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1BF37317-3D47-4C7C-8F87-C8969EF8AE9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98194D4A-CE52-4987-91E7-90409893949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C687BAAD-E124-4455-B7B1-1F363896EC2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818421C7-BAB1-46F0-96DD-0C697D5950A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580D90B9-0C77-4271-8D05-5D4128AA34A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ACA6B622-3069-4EBC-BCF0-199A430875A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3F9C9586-F4CF-43D3-B366-F6748FDC459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46AA02E2-79B4-4293-B834-192E068B67D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FBFABD73-087E-4C0C-A5A5-96FFCD67717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9B254B3D-1D1A-47D9-A854-DEDFF87F313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FA694A8D-20AF-4FAD-A18D-6B9139EA494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2496EDC-4675-48BB-8308-675978057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954500" y="1333500"/>
          <a:ext cx="2307409" cy="269326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2B52225-0140-44D1-B86D-E0FE550914E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381000</xdr:colOff>
      <xdr:row>117</xdr:row>
      <xdr:rowOff>38100</xdr:rowOff>
    </xdr:from>
    <xdr:to>
      <xdr:col>10</xdr:col>
      <xdr:colOff>3553460</xdr:colOff>
      <xdr:row>135</xdr:row>
      <xdr:rowOff>175260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44E6670-E195-4AD0-9F4B-F4EFAE7CC3D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7</xdr:col>
      <xdr:colOff>381000</xdr:colOff>
      <xdr:row>117</xdr:row>
      <xdr:rowOff>38100</xdr:rowOff>
    </xdr:from>
    <xdr:to>
      <xdr:col>8</xdr:col>
      <xdr:colOff>3553460</xdr:colOff>
      <xdr:row>135</xdr:row>
      <xdr:rowOff>175260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D8AE016-CA10-46D1-A675-68C87C0348B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12</xdr:col>
      <xdr:colOff>12700</xdr:colOff>
      <xdr:row>117</xdr:row>
      <xdr:rowOff>50800</xdr:rowOff>
    </xdr:from>
    <xdr:to>
      <xdr:col>12</xdr:col>
      <xdr:colOff>3578860</xdr:colOff>
      <xdr:row>135</xdr:row>
      <xdr:rowOff>187960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DC26494-6D5E-44BB-AB9F-FE059410B4F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1</xdr:colOff>
      <xdr:row>20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0D3C14-C032-4032-AD58-07CE04AFB5E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25</xdr:row>
      <xdr:rowOff>0</xdr:rowOff>
    </xdr:from>
    <xdr:to>
      <xdr:col>4</xdr:col>
      <xdr:colOff>3566161</xdr:colOff>
      <xdr:row>43</xdr:row>
      <xdr:rowOff>137160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CBA5ABB7-1281-4FE7-A1A2-46D1C559CDB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25</xdr:row>
      <xdr:rowOff>0</xdr:rowOff>
    </xdr:from>
    <xdr:to>
      <xdr:col>6</xdr:col>
      <xdr:colOff>3566161</xdr:colOff>
      <xdr:row>43</xdr:row>
      <xdr:rowOff>137160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A3F19753-ACDE-4A86-BA6A-4F2D7BE7B0B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1</xdr:colOff>
      <xdr:row>25</xdr:row>
      <xdr:rowOff>0</xdr:rowOff>
    </xdr:from>
    <xdr:to>
      <xdr:col>8</xdr:col>
      <xdr:colOff>3566161</xdr:colOff>
      <xdr:row>43</xdr:row>
      <xdr:rowOff>137160</xdr:rowOff>
    </xdr:to>
    <xdr:graphicFrame macro="">
      <xdr:nvGraphicFramePr>
        <xdr:cNvPr id="50" name="Chart 49">
          <a:extLst>
            <a:ext uri="{FF2B5EF4-FFF2-40B4-BE49-F238E27FC236}">
              <a16:creationId xmlns:a16="http://schemas.microsoft.com/office/drawing/2014/main" id="{1B086E18-0B4A-4B9E-811F-0B7EE7C7C4D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1</xdr:colOff>
      <xdr:row>25</xdr:row>
      <xdr:rowOff>0</xdr:rowOff>
    </xdr:from>
    <xdr:to>
      <xdr:col>10</xdr:col>
      <xdr:colOff>3566161</xdr:colOff>
      <xdr:row>43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C1722DF8-4286-498A-A509-1C60FE107CF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69295237-73AA-4AAA-9363-5E51D144C67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6</xdr:col>
      <xdr:colOff>3566161</xdr:colOff>
      <xdr:row>20</xdr:row>
      <xdr:rowOff>137160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3B972449-D864-4806-B28A-3390C5C3AD4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5CE90863-04F1-4CB8-9435-4FA6CC9B002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428B25C-A9FA-4020-846F-0D2090D6FDB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AD094DC5-CB9C-42B2-BB46-F7565B1FE72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B89E18A8-8147-45F0-ADE1-31C5523EB9A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AE4D9EA4-74D7-4712-BB52-3A4D39A1061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3147EB42-2FE1-4FD8-BFEB-E214F968460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7FFF3310-47CD-46DC-ABD3-93DEB3CBE15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949051B2-2C2F-4CC1-8669-95219948AE7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4E71A8D4-D419-4D32-AFA7-31A7454178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A8461B06-E416-4939-9DD8-F2A3FFFBC65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8962C0EA-EC63-4D42-A1B8-084505382F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5451A69E-8D33-46C4-ABC2-263EF7CFC8E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44442591-105E-4FBE-A386-B56042D0E2C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92D648C4-D61E-4F16-858B-A15911DB69D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75" name="Chart 74">
          <a:extLst>
            <a:ext uri="{FF2B5EF4-FFF2-40B4-BE49-F238E27FC236}">
              <a16:creationId xmlns:a16="http://schemas.microsoft.com/office/drawing/2014/main" id="{A1B5FF71-CE93-4C9B-A6CB-23A3DBB3834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76" name="Chart 75">
          <a:extLst>
            <a:ext uri="{FF2B5EF4-FFF2-40B4-BE49-F238E27FC236}">
              <a16:creationId xmlns:a16="http://schemas.microsoft.com/office/drawing/2014/main" id="{087BAEBC-84E4-4F5D-996D-F01A33D1746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BEAF752D-9F6F-41FB-B546-6E60186AF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954500" y="1333500"/>
          <a:ext cx="2307409" cy="269326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81E65B1-3477-42EC-A7E1-BD8D732E335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10</xdr:col>
      <xdr:colOff>25400</xdr:colOff>
      <xdr:row>117</xdr:row>
      <xdr:rowOff>50800</xdr:rowOff>
    </xdr:from>
    <xdr:to>
      <xdr:col>10</xdr:col>
      <xdr:colOff>3591560</xdr:colOff>
      <xdr:row>135</xdr:row>
      <xdr:rowOff>187960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FAFFBC1-E1FA-47DF-8E8A-575834832B5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25400</xdr:colOff>
      <xdr:row>117</xdr:row>
      <xdr:rowOff>50800</xdr:rowOff>
    </xdr:from>
    <xdr:to>
      <xdr:col>8</xdr:col>
      <xdr:colOff>3591560</xdr:colOff>
      <xdr:row>135</xdr:row>
      <xdr:rowOff>187960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5AC7D1D-59A8-4F07-B8E4-CDD915BA8FB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12</xdr:col>
      <xdr:colOff>0</xdr:colOff>
      <xdr:row>117</xdr:row>
      <xdr:rowOff>76200</xdr:rowOff>
    </xdr:from>
    <xdr:to>
      <xdr:col>12</xdr:col>
      <xdr:colOff>3566160</xdr:colOff>
      <xdr:row>136</xdr:row>
      <xdr:rowOff>22860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71CA9D0-9018-4096-886C-136A53F60AC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DEC495-143C-4A7E-9CF7-42EED691FFF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25</xdr:row>
      <xdr:rowOff>0</xdr:rowOff>
    </xdr:from>
    <xdr:to>
      <xdr:col>4</xdr:col>
      <xdr:colOff>3566161</xdr:colOff>
      <xdr:row>43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C15E68FD-3FD4-48FD-B137-1D37EFC3AC6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25</xdr:row>
      <xdr:rowOff>0</xdr:rowOff>
    </xdr:from>
    <xdr:to>
      <xdr:col>6</xdr:col>
      <xdr:colOff>3566161</xdr:colOff>
      <xdr:row>43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E9B8043A-C198-4EB2-A291-5105FAAFEEE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1</xdr:colOff>
      <xdr:row>25</xdr:row>
      <xdr:rowOff>0</xdr:rowOff>
    </xdr:from>
    <xdr:to>
      <xdr:col>8</xdr:col>
      <xdr:colOff>3566161</xdr:colOff>
      <xdr:row>43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B27A5381-9ECD-49C9-8D8C-27F80349340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1</xdr:colOff>
      <xdr:row>25</xdr:row>
      <xdr:rowOff>0</xdr:rowOff>
    </xdr:from>
    <xdr:to>
      <xdr:col>10</xdr:col>
      <xdr:colOff>3566161</xdr:colOff>
      <xdr:row>43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2BE0B1DF-2DBD-438D-95BE-57D5C300353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A411B8B6-3658-4E6B-8BA9-4074105C09F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6</xdr:col>
      <xdr:colOff>3566161</xdr:colOff>
      <xdr:row>20</xdr:row>
      <xdr:rowOff>137160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FDCCBDAD-2BCB-4CC9-BBF3-E6EE1C7800E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D6A599A5-7D3D-4A11-BE88-3790B7CA5AC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3645B401-1BD0-4E47-9B9D-CA88D3C360F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27971298-D1AB-4ABD-A7B9-42E82079F3F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E3189A9F-8865-45F2-9563-3804A3AC537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1095DCAE-ED61-4E3A-899E-E04E861A350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1F15D56E-CE41-41E3-A3BB-781A7987FF3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D0D53804-F272-4BB1-884E-526A975401C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E621F350-559A-41C1-A500-FD58F27BA88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35B5F056-19F6-41C1-AB1B-5A5B8B8CE13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75" name="Chart 74">
          <a:extLst>
            <a:ext uri="{FF2B5EF4-FFF2-40B4-BE49-F238E27FC236}">
              <a16:creationId xmlns:a16="http://schemas.microsoft.com/office/drawing/2014/main" id="{B1F9437E-CEB5-472C-AF29-215C18A7E5E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76" name="Chart 75">
          <a:extLst>
            <a:ext uri="{FF2B5EF4-FFF2-40B4-BE49-F238E27FC236}">
              <a16:creationId xmlns:a16="http://schemas.microsoft.com/office/drawing/2014/main" id="{D263B526-FF75-4AC9-A93A-2CA6F3BDB20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8F78CE6B-01C4-42F7-8976-71FD00BB75F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E56EDC15-9334-4ECF-A1E2-AE060AA675C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561F6234-E845-4283-9A49-FD2EA5A2B1B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84" name="Chart 83">
          <a:extLst>
            <a:ext uri="{FF2B5EF4-FFF2-40B4-BE49-F238E27FC236}">
              <a16:creationId xmlns:a16="http://schemas.microsoft.com/office/drawing/2014/main" id="{3549F052-3CC6-4724-80D7-EF8E696449A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85" name="Chart 84">
          <a:extLst>
            <a:ext uri="{FF2B5EF4-FFF2-40B4-BE49-F238E27FC236}">
              <a16:creationId xmlns:a16="http://schemas.microsoft.com/office/drawing/2014/main" id="{CA1ADAA2-E1C5-44DF-955C-3C722B9E03F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EC5C832-816B-4BD3-BB2A-7F98D412F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954500" y="1333500"/>
          <a:ext cx="2307409" cy="269326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5FF7ED0-EF0D-4A81-921D-8397CAF8FC5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381000</xdr:colOff>
      <xdr:row>117</xdr:row>
      <xdr:rowOff>12700</xdr:rowOff>
    </xdr:from>
    <xdr:to>
      <xdr:col>10</xdr:col>
      <xdr:colOff>3553460</xdr:colOff>
      <xdr:row>135</xdr:row>
      <xdr:rowOff>149860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AB0E491-2081-4CD5-B22B-226AB0385F1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7</xdr:col>
      <xdr:colOff>381000</xdr:colOff>
      <xdr:row>117</xdr:row>
      <xdr:rowOff>12700</xdr:rowOff>
    </xdr:from>
    <xdr:to>
      <xdr:col>8</xdr:col>
      <xdr:colOff>3553460</xdr:colOff>
      <xdr:row>135</xdr:row>
      <xdr:rowOff>149860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00E95D5-4F93-4574-9284-92F14C19599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12</xdr:col>
      <xdr:colOff>12700</xdr:colOff>
      <xdr:row>117</xdr:row>
      <xdr:rowOff>25400</xdr:rowOff>
    </xdr:from>
    <xdr:to>
      <xdr:col>12</xdr:col>
      <xdr:colOff>3578860</xdr:colOff>
      <xdr:row>135</xdr:row>
      <xdr:rowOff>162560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9AE833D-3DC4-4E80-BA2B-52F574126B3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D7410A-5955-4374-AD10-43C5B921A70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505020E3-E6B3-4972-94D0-BA4E6ACB74F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6</xdr:col>
      <xdr:colOff>3566161</xdr:colOff>
      <xdr:row>20</xdr:row>
      <xdr:rowOff>137160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8F8A893D-89DF-4F64-B71A-35B76B10DC0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CAE569A0-D4F9-45B2-9726-AC6997274B4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3566160</xdr:colOff>
      <xdr:row>43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D3D0B587-A961-4CFA-A4AE-3493F3788FF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2E8C4156-6909-4036-96C5-8CF7BB61D29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F6C334D4-94F3-4F99-BA9D-66BA5ACEE9B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F0E9A305-7E55-45F5-9966-8CBA66A3849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7028EFAA-3F3A-4969-8511-E3568EC0686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CF7FC92B-3206-4913-993B-C56C66E1791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B77B97A1-AF84-48F4-8B03-B6E349D5961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4217C2F2-7E1B-4C42-B07E-F24EE83D2BF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B6864CCE-FD23-4025-A53C-DEBA18B2F1F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4B594CBE-2774-4E1C-8B71-73D07A63322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8B727EC3-2E2A-4775-BDDF-4ECFA2B1704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8C8861A0-4436-4213-BBAF-E89EBDBFA2B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B81DB475-FE5B-4374-AB82-BB9CF8413AA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BF9B7FFC-4BD9-42C1-BC6E-F1454ABA055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89E70059-328C-4FCB-8CE5-502E86AA8DB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13</xdr:col>
      <xdr:colOff>3810</xdr:colOff>
      <xdr:row>112</xdr:row>
      <xdr:rowOff>137160</xdr:rowOff>
    </xdr:to>
    <xdr:graphicFrame macro="">
      <xdr:nvGraphicFramePr>
        <xdr:cNvPr id="75" name="Chart 74">
          <a:extLst>
            <a:ext uri="{FF2B5EF4-FFF2-40B4-BE49-F238E27FC236}">
              <a16:creationId xmlns:a16="http://schemas.microsoft.com/office/drawing/2014/main" id="{4D794DE3-030A-4C55-938D-68A0A191077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76" name="Chart 75">
          <a:extLst>
            <a:ext uri="{FF2B5EF4-FFF2-40B4-BE49-F238E27FC236}">
              <a16:creationId xmlns:a16="http://schemas.microsoft.com/office/drawing/2014/main" id="{FCD9ACC7-4CE4-47B3-A48E-4BEF8B3AD5F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FD679668-60C2-434E-A4B4-B35E401F7D0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F0CDE737-BD05-45C8-923F-51835886973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AADE087F-A488-4F75-9CDB-ECB19AF2E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954500" y="1333500"/>
          <a:ext cx="2307409" cy="269326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A1035CA-BD08-4885-8B61-CD449FE6F2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381000</xdr:colOff>
      <xdr:row>116</xdr:row>
      <xdr:rowOff>185057</xdr:rowOff>
    </xdr:from>
    <xdr:to>
      <xdr:col>10</xdr:col>
      <xdr:colOff>3555274</xdr:colOff>
      <xdr:row>135</xdr:row>
      <xdr:rowOff>126274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B7204AB-3A29-4028-A2BC-D1C0C9CCC4D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7</xdr:col>
      <xdr:colOff>381000</xdr:colOff>
      <xdr:row>116</xdr:row>
      <xdr:rowOff>185057</xdr:rowOff>
    </xdr:from>
    <xdr:to>
      <xdr:col>8</xdr:col>
      <xdr:colOff>3555275</xdr:colOff>
      <xdr:row>135</xdr:row>
      <xdr:rowOff>126274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CB79294-64C1-4D7A-81F5-3BA0629A8E8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12</xdr:col>
      <xdr:colOff>21771</xdr:colOff>
      <xdr:row>117</xdr:row>
      <xdr:rowOff>1</xdr:rowOff>
    </xdr:from>
    <xdr:to>
      <xdr:col>12</xdr:col>
      <xdr:colOff>3587931</xdr:colOff>
      <xdr:row>135</xdr:row>
      <xdr:rowOff>137161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487B4D5-EEED-479D-B9A1-A5889BB8E6E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FBC2B3-0D4F-4C75-B45C-9EC904845AE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380999</xdr:colOff>
      <xdr:row>2</xdr:row>
      <xdr:rowOff>0</xdr:rowOff>
    </xdr:from>
    <xdr:to>
      <xdr:col>4</xdr:col>
      <xdr:colOff>3566158</xdr:colOff>
      <xdr:row>20</xdr:row>
      <xdr:rowOff>137160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48FCDBE0-8791-45ED-AB2D-FA135DFAE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3566160</xdr:colOff>
      <xdr:row>20</xdr:row>
      <xdr:rowOff>137160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EEB245E9-8F3A-45B6-9B3B-ABC800733F1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1</xdr:colOff>
      <xdr:row>20</xdr:row>
      <xdr:rowOff>137160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05C0F3BF-8966-42A6-AB02-ACDA59684E9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8C73B9C2-A0EC-463F-A997-308080A6F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3566160</xdr:colOff>
      <xdr:row>43</xdr:row>
      <xdr:rowOff>137160</xdr:rowOff>
    </xdr:to>
    <xdr:graphicFrame macro="">
      <xdr:nvGraphicFramePr>
        <xdr:cNvPr id="53" name="Chart 52">
          <a:extLst>
            <a:ext uri="{FF2B5EF4-FFF2-40B4-BE49-F238E27FC236}">
              <a16:creationId xmlns:a16="http://schemas.microsoft.com/office/drawing/2014/main" id="{B39E33C9-58A6-483C-ABDC-BC3BF8E86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B2BCB7E8-D926-40CA-BFDE-1EBE2A2D941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DA92CA44-10B3-452A-9D3A-9EC9DAB951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FB0503A2-7589-497B-992D-2BF341C060A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A7B1C9C8-77C4-43A1-83E7-3871CB9798D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4F44376A-DF23-4057-9074-CDBF2CA4ECE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81A625C9-3EB0-439B-9F7B-065CF05928D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F5B8C88B-D40B-4FF6-8072-F38FC6723EE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64147AF8-3827-4625-8942-996328C1951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2D97A65D-2732-4CFA-A2A4-69D603B8741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E4333978-B9DD-4DB5-B840-5549EC2B16F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C24C16AC-7B18-46E0-8C36-6F4345BDACF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47275F42-0C69-45BC-BC9B-C64BB037AAA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E58391C0-E2C9-45FA-852D-B3EC2321FA7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22E55764-09F9-4FEF-83A5-396431834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5CC29433-E5A5-48ED-8E3D-3AA5BA1963C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313B3608-6D5C-49BD-94AF-28EED66103A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20</xdr:row>
      <xdr:rowOff>175490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4412BA-A761-40A9-9832-2C9E522EA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954500" y="1371600"/>
          <a:ext cx="2307409" cy="261071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B35AF6-2477-4B58-A49E-09A319B69C9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B7415DB-31A0-4666-8A29-1560722A60B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CDE54AC-49BB-44B3-B0F3-2C00DB94FE5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10</xdr:col>
      <xdr:colOff>13854</xdr:colOff>
      <xdr:row>117</xdr:row>
      <xdr:rowOff>0</xdr:rowOff>
    </xdr:from>
    <xdr:to>
      <xdr:col>10</xdr:col>
      <xdr:colOff>3580014</xdr:colOff>
      <xdr:row>135</xdr:row>
      <xdr:rowOff>137160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7C739DE-C2A8-4A84-917E-29B1B22DD61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8</xdr:col>
      <xdr:colOff>13854</xdr:colOff>
      <xdr:row>117</xdr:row>
      <xdr:rowOff>0</xdr:rowOff>
    </xdr:from>
    <xdr:to>
      <xdr:col>8</xdr:col>
      <xdr:colOff>3580014</xdr:colOff>
      <xdr:row>135</xdr:row>
      <xdr:rowOff>137160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F79F171-4664-4483-A475-551522B1FC5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12</xdr:col>
      <xdr:colOff>41563</xdr:colOff>
      <xdr:row>116</xdr:row>
      <xdr:rowOff>180108</xdr:rowOff>
    </xdr:from>
    <xdr:to>
      <xdr:col>12</xdr:col>
      <xdr:colOff>3607723</xdr:colOff>
      <xdr:row>135</xdr:row>
      <xdr:rowOff>123305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5944581-066C-4312-8426-6BE7A68D31E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380999</xdr:colOff>
      <xdr:row>2</xdr:row>
      <xdr:rowOff>0</xdr:rowOff>
    </xdr:from>
    <xdr:to>
      <xdr:col>4</xdr:col>
      <xdr:colOff>3566158</xdr:colOff>
      <xdr:row>20</xdr:row>
      <xdr:rowOff>137160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C2830FE1-88C7-4469-B608-17A2711F5A9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3566160</xdr:colOff>
      <xdr:row>20</xdr:row>
      <xdr:rowOff>137160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8C792612-6369-45FB-A8E1-ABFEA5B0F03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20</xdr:row>
      <xdr:rowOff>175490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68E7650-603F-450D-898C-4567AC5A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967200" y="1384300"/>
          <a:ext cx="2307409" cy="26519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5D6717C9-2E1B-4CA6-B932-EA0920DDCB3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38100</xdr:colOff>
      <xdr:row>25</xdr:row>
      <xdr:rowOff>0</xdr:rowOff>
    </xdr:from>
    <xdr:to>
      <xdr:col>7</xdr:col>
      <xdr:colOff>35560</xdr:colOff>
      <xdr:row>43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A298BBE5-F81A-482B-8499-A572BEED4A4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A58F2542-8992-407A-BE95-63C05DCD9A8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0C74AC5D-BA4E-4AB8-8988-8F55938B38C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E2C1C463-5A28-45CF-A5FF-C0CC0D37E08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25A8A3E4-31B5-48B9-9AF0-FF917FE3529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8A054D92-3D5B-4B8D-AC4F-B25F6CC1041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48CF21C2-0932-4622-9F15-A15CA9BFBA4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829D36F6-7F64-4C0F-AA1D-CD38BBDCE53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3594CB70-4F68-4157-A39A-E48FD0F7310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991CF9DB-EB3B-4637-9755-81149A9CBAD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6C5DB4C3-D755-4AAB-98BE-324D3EF058A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B950BDE4-8008-4B15-88A1-2621896BBAC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BABA5DC5-F561-4CFC-AED5-F64299DC7E2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B998E37D-18BE-4285-80E2-5496E17BEAF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97982075-EB06-44D3-99A7-B47BD8B0EDE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9B0372A1-8D59-4656-B5C1-F9C8A124043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E606B714-848E-4653-A3D5-DED44F58070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193C0D7D-A0FD-4720-BC94-A0D7988A8D6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329F0557-826B-4C12-958B-4B168760146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B1C0B1D-5E65-43BB-9AC1-362BF5F97F2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10</xdr:col>
      <xdr:colOff>13855</xdr:colOff>
      <xdr:row>117</xdr:row>
      <xdr:rowOff>13854</xdr:rowOff>
    </xdr:from>
    <xdr:to>
      <xdr:col>10</xdr:col>
      <xdr:colOff>3580015</xdr:colOff>
      <xdr:row>135</xdr:row>
      <xdr:rowOff>151014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B2F55D-75A5-458A-89A3-BE5536B4EAD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13855</xdr:colOff>
      <xdr:row>117</xdr:row>
      <xdr:rowOff>13854</xdr:rowOff>
    </xdr:from>
    <xdr:to>
      <xdr:col>8</xdr:col>
      <xdr:colOff>3580015</xdr:colOff>
      <xdr:row>135</xdr:row>
      <xdr:rowOff>151014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D18DD85-C476-41A3-9056-5382A70C7F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12</xdr:col>
      <xdr:colOff>13855</xdr:colOff>
      <xdr:row>117</xdr:row>
      <xdr:rowOff>0</xdr:rowOff>
    </xdr:from>
    <xdr:to>
      <xdr:col>12</xdr:col>
      <xdr:colOff>3580015</xdr:colOff>
      <xdr:row>135</xdr:row>
      <xdr:rowOff>137160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FCAD62C-F7E3-4A48-8DB1-0C906B117F8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1</xdr:colOff>
      <xdr:row>20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ED8120-6462-4BC5-A7DE-234290F790A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1</xdr:rowOff>
    </xdr:from>
    <xdr:to>
      <xdr:col>4</xdr:col>
      <xdr:colOff>3566160</xdr:colOff>
      <xdr:row>20</xdr:row>
      <xdr:rowOff>137161</xdr:rowOff>
    </xdr:to>
    <xdr:graphicFrame macro="">
      <xdr:nvGraphicFramePr>
        <xdr:cNvPr id="76" name="Chart 75">
          <a:extLst>
            <a:ext uri="{FF2B5EF4-FFF2-40B4-BE49-F238E27FC236}">
              <a16:creationId xmlns:a16="http://schemas.microsoft.com/office/drawing/2014/main" id="{55046FF4-738D-47D8-962E-99B524001B6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</xdr:row>
      <xdr:rowOff>1</xdr:rowOff>
    </xdr:from>
    <xdr:to>
      <xdr:col>6</xdr:col>
      <xdr:colOff>3566161</xdr:colOff>
      <xdr:row>20</xdr:row>
      <xdr:rowOff>137161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2619CBB0-D8DB-4BAE-B5A8-4ACF4608A21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93" name="Chart 92">
          <a:extLst>
            <a:ext uri="{FF2B5EF4-FFF2-40B4-BE49-F238E27FC236}">
              <a16:creationId xmlns:a16="http://schemas.microsoft.com/office/drawing/2014/main" id="{F137E3FF-571B-4876-8302-BB40AF6E6C0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3566160</xdr:colOff>
      <xdr:row>43</xdr:row>
      <xdr:rowOff>137160</xdr:rowOff>
    </xdr:to>
    <xdr:graphicFrame macro="">
      <xdr:nvGraphicFramePr>
        <xdr:cNvPr id="94" name="Chart 93">
          <a:extLst>
            <a:ext uri="{FF2B5EF4-FFF2-40B4-BE49-F238E27FC236}">
              <a16:creationId xmlns:a16="http://schemas.microsoft.com/office/drawing/2014/main" id="{A00E572C-1073-4B32-96DD-9D907AE2BB2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95" name="Chart 94">
          <a:extLst>
            <a:ext uri="{FF2B5EF4-FFF2-40B4-BE49-F238E27FC236}">
              <a16:creationId xmlns:a16="http://schemas.microsoft.com/office/drawing/2014/main" id="{43846E4A-1BA5-4E3B-A104-499258375F3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96" name="Chart 95">
          <a:extLst>
            <a:ext uri="{FF2B5EF4-FFF2-40B4-BE49-F238E27FC236}">
              <a16:creationId xmlns:a16="http://schemas.microsoft.com/office/drawing/2014/main" id="{49CDAD62-B8D2-4A10-B267-8D86FCC9D67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97" name="Chart 96">
          <a:extLst>
            <a:ext uri="{FF2B5EF4-FFF2-40B4-BE49-F238E27FC236}">
              <a16:creationId xmlns:a16="http://schemas.microsoft.com/office/drawing/2014/main" id="{B2F81523-8CC3-47DE-8C07-5BC234D982A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98" name="Chart 97">
          <a:extLst>
            <a:ext uri="{FF2B5EF4-FFF2-40B4-BE49-F238E27FC236}">
              <a16:creationId xmlns:a16="http://schemas.microsoft.com/office/drawing/2014/main" id="{0B3CBD9C-3CE7-4246-A159-A267C348F2E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7ABBC99-DDE1-4378-B26B-4924C360701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CB5E2B53-075B-4EA1-B04E-589D97021E8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101" name="Chart 100">
          <a:extLst>
            <a:ext uri="{FF2B5EF4-FFF2-40B4-BE49-F238E27FC236}">
              <a16:creationId xmlns:a16="http://schemas.microsoft.com/office/drawing/2014/main" id="{2146B5E8-E7C0-4F70-AE70-A701ACF780C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E637EE26-6EF8-42E1-AD58-E944F92766E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D78F52D7-1AC2-48C3-9D7D-521E28D2936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1B1664E2-10A5-496B-A08F-0F48595A3F5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4B8E68F2-D9FA-4BC7-8857-5FCAFADC32C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110" name="Chart 109">
          <a:extLst>
            <a:ext uri="{FF2B5EF4-FFF2-40B4-BE49-F238E27FC236}">
              <a16:creationId xmlns:a16="http://schemas.microsoft.com/office/drawing/2014/main" id="{BB63755C-DBEC-479C-BA73-FCB2284CB9C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111" name="Chart 110">
          <a:extLst>
            <a:ext uri="{FF2B5EF4-FFF2-40B4-BE49-F238E27FC236}">
              <a16:creationId xmlns:a16="http://schemas.microsoft.com/office/drawing/2014/main" id="{C3A9EAB2-194E-42CE-9ED3-19DD98D6B96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112" name="Chart 111">
          <a:extLst>
            <a:ext uri="{FF2B5EF4-FFF2-40B4-BE49-F238E27FC236}">
              <a16:creationId xmlns:a16="http://schemas.microsoft.com/office/drawing/2014/main" id="{80D38A23-3045-4741-ADD7-22F7C76EBA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113" name="Chart 112">
          <a:extLst>
            <a:ext uri="{FF2B5EF4-FFF2-40B4-BE49-F238E27FC236}">
              <a16:creationId xmlns:a16="http://schemas.microsoft.com/office/drawing/2014/main" id="{2F020545-B149-4346-BDE5-F78977C3832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114" name="Chart 113">
          <a:extLst>
            <a:ext uri="{FF2B5EF4-FFF2-40B4-BE49-F238E27FC236}">
              <a16:creationId xmlns:a16="http://schemas.microsoft.com/office/drawing/2014/main" id="{300C6E69-8434-44B6-9875-5B2D85D5E37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4</xdr:col>
      <xdr:colOff>0</xdr:colOff>
      <xdr:row>119</xdr:row>
      <xdr:rowOff>0</xdr:rowOff>
    </xdr:from>
    <xdr:to>
      <xdr:col>4</xdr:col>
      <xdr:colOff>3566160</xdr:colOff>
      <xdr:row>137</xdr:row>
      <xdr:rowOff>137160</xdr:rowOff>
    </xdr:to>
    <xdr:graphicFrame macro="">
      <xdr:nvGraphicFramePr>
        <xdr:cNvPr id="115" name="Chart 114">
          <a:extLst>
            <a:ext uri="{FF2B5EF4-FFF2-40B4-BE49-F238E27FC236}">
              <a16:creationId xmlns:a16="http://schemas.microsoft.com/office/drawing/2014/main" id="{BDC37991-1014-436C-BFD5-3F52288A569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3566160</xdr:colOff>
      <xdr:row>137</xdr:row>
      <xdr:rowOff>137160</xdr:rowOff>
    </xdr:to>
    <xdr:graphicFrame macro="">
      <xdr:nvGraphicFramePr>
        <xdr:cNvPr id="116" name="Chart 115">
          <a:extLst>
            <a:ext uri="{FF2B5EF4-FFF2-40B4-BE49-F238E27FC236}">
              <a16:creationId xmlns:a16="http://schemas.microsoft.com/office/drawing/2014/main" id="{5D862E65-4C23-49E5-8883-BBDFA6FA0E2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20</xdr:row>
      <xdr:rowOff>175490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AE6C909F-2274-4626-88B1-5A83F7DE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954500" y="1333500"/>
          <a:ext cx="2307409" cy="265199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F03DF3-A159-4030-AADC-C24D5B4AAC3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381000</xdr:colOff>
      <xdr:row>118</xdr:row>
      <xdr:rowOff>177800</xdr:rowOff>
    </xdr:from>
    <xdr:to>
      <xdr:col>10</xdr:col>
      <xdr:colOff>3553460</xdr:colOff>
      <xdr:row>137</xdr:row>
      <xdr:rowOff>124460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9ADD570-F2B4-419D-A372-E0F95318518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7</xdr:col>
      <xdr:colOff>381000</xdr:colOff>
      <xdr:row>118</xdr:row>
      <xdr:rowOff>177800</xdr:rowOff>
    </xdr:from>
    <xdr:to>
      <xdr:col>8</xdr:col>
      <xdr:colOff>3553460</xdr:colOff>
      <xdr:row>137</xdr:row>
      <xdr:rowOff>124460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A15C0CB-ED3E-431D-BBD9-7A0F2F56497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11</xdr:col>
      <xdr:colOff>381000</xdr:colOff>
      <xdr:row>119</xdr:row>
      <xdr:rowOff>0</xdr:rowOff>
    </xdr:from>
    <xdr:to>
      <xdr:col>12</xdr:col>
      <xdr:colOff>3553460</xdr:colOff>
      <xdr:row>137</xdr:row>
      <xdr:rowOff>137160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AB5C090-09E0-47DB-8F52-8C272E5FDE8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9CD2E4-E024-495E-AF70-C39399504E9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D302707A-2BFD-4364-B269-D778A94896E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6</xdr:col>
      <xdr:colOff>3566161</xdr:colOff>
      <xdr:row>20</xdr:row>
      <xdr:rowOff>137160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6CB92C8B-AB9E-449E-8A7D-EF5FF186E01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AF414EE3-0CB2-4C37-9423-1F86CA430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954500" y="1333500"/>
          <a:ext cx="2307409" cy="26519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7517967F-3232-41A0-9D4B-E37A032D8FF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7</xdr:col>
      <xdr:colOff>3810</xdr:colOff>
      <xdr:row>43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1E64A8DD-BACC-475F-B259-4204BC60515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9A3788AA-DB45-408B-B0E0-D51D7E8CB94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7AEAFE1A-807E-48F9-B195-81FE8F01616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30E10921-0C71-43A6-AC01-5DBAFDB9F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C42717DA-31C6-429E-BDA3-762E51D8D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1F88D67B-1E0F-4B7B-B5F2-AFC269CFC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99C9DCE-0ACF-4B97-941D-D86CC95A2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13</xdr:col>
      <xdr:colOff>3810</xdr:colOff>
      <xdr:row>66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240131A9-79E0-400A-B7B6-58EA5A69356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2A515A70-841F-4306-8340-0233C0C45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0011953B-EFFA-499E-8389-1A8FF48C6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152868F5-2216-4A56-99AD-5553FA706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869D56DF-DF0F-4A72-B4AF-04D14E58C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790D2C16-8F2F-44FA-BE22-01C187C2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ACDA469A-101B-402A-AF09-B1BD4F1E478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720798EA-85E6-43CF-A3EC-A6421924D12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FF2305FA-586C-4DAB-8F9F-DE5F3C87272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1165F638-8A4B-4A9E-9E29-B4E460729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20C01CF0-0ADC-4344-A77E-921E09C3384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83" name="Chart 82">
          <a:extLst>
            <a:ext uri="{FF2B5EF4-FFF2-40B4-BE49-F238E27FC236}">
              <a16:creationId xmlns:a16="http://schemas.microsoft.com/office/drawing/2014/main" id="{ECCA648D-5B59-462B-B640-26C899421C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404077C-F23F-4A77-92A1-0C75A8E56A1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368300</xdr:colOff>
      <xdr:row>117</xdr:row>
      <xdr:rowOff>25400</xdr:rowOff>
    </xdr:from>
    <xdr:to>
      <xdr:col>10</xdr:col>
      <xdr:colOff>3540760</xdr:colOff>
      <xdr:row>135</xdr:row>
      <xdr:rowOff>162560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41279B-892E-4D40-9ABA-ED4942DFF77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7</xdr:col>
      <xdr:colOff>368300</xdr:colOff>
      <xdr:row>117</xdr:row>
      <xdr:rowOff>25400</xdr:rowOff>
    </xdr:from>
    <xdr:to>
      <xdr:col>8</xdr:col>
      <xdr:colOff>3540760</xdr:colOff>
      <xdr:row>135</xdr:row>
      <xdr:rowOff>162560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7C8A1E0-F7C4-4B70-84E8-F6B61F7024A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11</xdr:col>
      <xdr:colOff>368300</xdr:colOff>
      <xdr:row>117</xdr:row>
      <xdr:rowOff>25400</xdr:rowOff>
    </xdr:from>
    <xdr:to>
      <xdr:col>12</xdr:col>
      <xdr:colOff>3540760</xdr:colOff>
      <xdr:row>135</xdr:row>
      <xdr:rowOff>162560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AF937F1-8AF9-48AA-ADAA-218C15814C0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A0B1B7-A22C-4F9F-B25B-65C95BEF0EC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1C800A54-6B46-4355-BF19-473EC4F29D1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6</xdr:col>
      <xdr:colOff>3566161</xdr:colOff>
      <xdr:row>20</xdr:row>
      <xdr:rowOff>137160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F290AB42-2607-4BAC-915F-8635B8005D1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DD22005D-EA36-41E9-A9EA-4441DABC3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954500" y="1409700"/>
          <a:ext cx="2307409" cy="26519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3700724E-9859-4FDE-8141-28D3A54C997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7</xdr:col>
      <xdr:colOff>3810</xdr:colOff>
      <xdr:row>43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9EFAC0DD-12C7-490F-A7C9-01728E36A22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5CB95D72-08D9-4B8C-A839-A344D35288E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B69C77B0-47F4-4E63-ADE1-22592864FD9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F4B95132-8726-4CD7-9346-CA09C00E644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C480C117-4355-455C-99D9-3D1D059FB29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B14F9D6B-57F0-4B78-8E57-412C707EEA5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AEE32A38-6EC9-4574-8EFC-191A3974977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20C13D68-BC7A-46A2-AEB3-1E4C84301EE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2701ED63-4609-45C5-AC04-3C1DEFDF09E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32BB4A25-2354-4F9D-B40D-992E6BA2731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EBF08131-D609-4997-89DC-C2C0876FC8E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828BD063-0860-415F-8676-176BE0C473C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1E4947D2-0740-48FA-8139-3C3D42B20BB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09CBAFAF-ECE5-4A72-A495-8278F31D82F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D1340FB5-1DFA-446C-9296-9DC6E2ECB06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FFA5A50F-2361-477B-8248-45B8B9B1F89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9C61FBB1-4CB0-4B15-ACCE-DBCE3CB80DD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0CA4E23C-C644-4D52-99D7-B60BD3CB523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75" name="Chart 74">
          <a:extLst>
            <a:ext uri="{FF2B5EF4-FFF2-40B4-BE49-F238E27FC236}">
              <a16:creationId xmlns:a16="http://schemas.microsoft.com/office/drawing/2014/main" id="{8F03CDE7-9FA9-44D9-8346-E4726A255FD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C303012-B61E-406B-BCA8-D72015ABF54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374072</xdr:colOff>
      <xdr:row>117</xdr:row>
      <xdr:rowOff>0</xdr:rowOff>
    </xdr:from>
    <xdr:to>
      <xdr:col>10</xdr:col>
      <xdr:colOff>3552305</xdr:colOff>
      <xdr:row>135</xdr:row>
      <xdr:rowOff>137160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36D58B4-2BC1-4E48-97F3-81CC76D7BB9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7</xdr:col>
      <xdr:colOff>346363</xdr:colOff>
      <xdr:row>117</xdr:row>
      <xdr:rowOff>55419</xdr:rowOff>
    </xdr:from>
    <xdr:to>
      <xdr:col>8</xdr:col>
      <xdr:colOff>3524596</xdr:colOff>
      <xdr:row>136</xdr:row>
      <xdr:rowOff>2079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E5F1E63-B145-4089-96AD-D78E90AB31F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11</xdr:col>
      <xdr:colOff>374072</xdr:colOff>
      <xdr:row>117</xdr:row>
      <xdr:rowOff>13854</xdr:rowOff>
    </xdr:from>
    <xdr:to>
      <xdr:col>12</xdr:col>
      <xdr:colOff>3552305</xdr:colOff>
      <xdr:row>135</xdr:row>
      <xdr:rowOff>151014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F93AC54-C78C-48B1-AAC8-732D547CC7D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4C61D7-573C-4878-BDCA-0FE57359545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677E8579-0895-41DF-81A9-4C069819301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6</xdr:col>
      <xdr:colOff>3566161</xdr:colOff>
      <xdr:row>20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6C32F8C2-89BA-4CF4-B9C5-FEDF670DD11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6F65B2DF-409B-4BDE-B6CE-65FC92506B1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7</xdr:col>
      <xdr:colOff>3810</xdr:colOff>
      <xdr:row>43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FF63D56-CE83-4035-8311-F7418665F1F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4641C88-24EE-4A3E-84BE-C99DECF56CB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75EAEB6F-30E5-49B0-8148-20271E169D1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5417C7D8-9763-4C98-8095-68DEF46ED90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A2B75DF9-BAF3-413E-810F-57DA122B654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AD5215B9-A3C5-41AD-ADC1-7A6D5CF239E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7" name="Chart 66">
          <a:extLst>
            <a:ext uri="{FF2B5EF4-FFF2-40B4-BE49-F238E27FC236}">
              <a16:creationId xmlns:a16="http://schemas.microsoft.com/office/drawing/2014/main" id="{89BC0D8B-CE2F-4C46-B449-BA427AA2FCD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68" name="Chart 67">
          <a:extLst>
            <a:ext uri="{FF2B5EF4-FFF2-40B4-BE49-F238E27FC236}">
              <a16:creationId xmlns:a16="http://schemas.microsoft.com/office/drawing/2014/main" id="{55FD137C-6997-4D49-8F46-21DCBE8CFE5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69" name="Chart 68">
          <a:extLst>
            <a:ext uri="{FF2B5EF4-FFF2-40B4-BE49-F238E27FC236}">
              <a16:creationId xmlns:a16="http://schemas.microsoft.com/office/drawing/2014/main" id="{F60696C4-850D-4946-959D-AD0CC4EF371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42388E00-68F5-434C-AC37-0091AA0B4D5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C92ED4D5-1D9B-43A7-A442-228E29029BE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DDCB02A0-9AE4-4392-962B-3E8671C8E30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22A7A77F-3507-4EAE-ACB0-E4ECBFEEDD6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1CB53143-22BF-4590-B8A2-3188B24F976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75" name="Chart 74">
          <a:extLst>
            <a:ext uri="{FF2B5EF4-FFF2-40B4-BE49-F238E27FC236}">
              <a16:creationId xmlns:a16="http://schemas.microsoft.com/office/drawing/2014/main" id="{03102668-034A-41EE-9F45-8DA84BDB396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76" name="Chart 75">
          <a:extLst>
            <a:ext uri="{FF2B5EF4-FFF2-40B4-BE49-F238E27FC236}">
              <a16:creationId xmlns:a16="http://schemas.microsoft.com/office/drawing/2014/main" id="{9926405F-C65F-48BD-AF1F-C4FD02E4C91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4E89E0AB-5D0F-4452-A748-77AE13ED6D9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13672F43-AE8F-4010-9168-F94E89A323A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F2A65C-3254-47CE-8FD2-59A7C9D3A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954500" y="1409700"/>
          <a:ext cx="2307409" cy="265199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A62D5E9-B49F-4ECF-ABE8-C9255B82509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370114</xdr:colOff>
      <xdr:row>117</xdr:row>
      <xdr:rowOff>32657</xdr:rowOff>
    </xdr:from>
    <xdr:to>
      <xdr:col>10</xdr:col>
      <xdr:colOff>3544388</xdr:colOff>
      <xdr:row>135</xdr:row>
      <xdr:rowOff>169817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C59A2A1-9BFA-4F72-AE26-76D308A0AD1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7</xdr:col>
      <xdr:colOff>370114</xdr:colOff>
      <xdr:row>117</xdr:row>
      <xdr:rowOff>32657</xdr:rowOff>
    </xdr:from>
    <xdr:to>
      <xdr:col>8</xdr:col>
      <xdr:colOff>3544389</xdr:colOff>
      <xdr:row>135</xdr:row>
      <xdr:rowOff>169817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8619676-6164-4393-BA0A-F57A952449D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12</xdr:col>
      <xdr:colOff>10885</xdr:colOff>
      <xdr:row>117</xdr:row>
      <xdr:rowOff>32657</xdr:rowOff>
    </xdr:from>
    <xdr:to>
      <xdr:col>12</xdr:col>
      <xdr:colOff>3577045</xdr:colOff>
      <xdr:row>135</xdr:row>
      <xdr:rowOff>169817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3E60A31-1E10-487A-8B91-E9100B28DC4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13</xdr:col>
      <xdr:colOff>3810</xdr:colOff>
      <xdr:row>66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D0B7DE-EEBD-4939-B189-1EA50B793C2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084873-4E23-4E4D-9DDF-11FEEE30E8E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5</xdr:col>
      <xdr:colOff>3811</xdr:colOff>
      <xdr:row>20</xdr:row>
      <xdr:rowOff>137160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E481D44D-3A37-425B-997B-F432DEE40D1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7</xdr:col>
      <xdr:colOff>3811</xdr:colOff>
      <xdr:row>20</xdr:row>
      <xdr:rowOff>137160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F34E91AA-804A-499B-812E-C6F284F9792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FAAA77F6-3681-45CE-8E72-1ADD64A53F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3566160</xdr:colOff>
      <xdr:row>43</xdr:row>
      <xdr:rowOff>137160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09E677F9-206E-4286-9165-8B1EA39F5E3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40F27806-5C5C-4AB9-8CBE-1A573C9E8E2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8A0F40B-B3AB-41AD-B9D7-C12B5C750F7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BFE0B9DB-3D97-422D-AA35-623690731C0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CF86FC83-F6BD-4652-A283-D1441139C81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458ED16B-C2B8-479C-92A0-E60C439A9B0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1772F309-05DF-4F41-B408-E5747BE3C50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8BFED8D7-8691-4133-BB5A-18630214895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37D646-2C82-4BCF-9AB9-913BA94DA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954500" y="1409700"/>
          <a:ext cx="2307409" cy="26519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E4C1189A-8108-4809-933A-9E8632EA42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916A6F4-E604-47AA-A9F4-4114726C928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EB1CEDD8-454E-49CD-9BC5-AFD6FD1A7C5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88225C7E-1EF0-4842-976B-A70AEB0A20A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3566160</xdr:colOff>
      <xdr:row>114</xdr:row>
      <xdr:rowOff>137160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94F9D767-ABE1-462F-82DA-487D20C9C9E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6</xdr:col>
      <xdr:colOff>0</xdr:colOff>
      <xdr:row>96</xdr:row>
      <xdr:rowOff>0</xdr:rowOff>
    </xdr:from>
    <xdr:to>
      <xdr:col>7</xdr:col>
      <xdr:colOff>725</xdr:colOff>
      <xdr:row>114</xdr:row>
      <xdr:rowOff>137160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7A8D0F9-0418-4DE4-9CBE-4E08C15B66E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3566160</xdr:colOff>
      <xdr:row>114</xdr:row>
      <xdr:rowOff>137160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85788FF2-5075-41E7-92EA-B212255F9B7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12</xdr:col>
      <xdr:colOff>0</xdr:colOff>
      <xdr:row>96</xdr:row>
      <xdr:rowOff>0</xdr:rowOff>
    </xdr:from>
    <xdr:to>
      <xdr:col>12</xdr:col>
      <xdr:colOff>3566160</xdr:colOff>
      <xdr:row>114</xdr:row>
      <xdr:rowOff>137160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6456AAB9-57F4-4CC6-9074-91068AEF81B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3566160</xdr:colOff>
      <xdr:row>114</xdr:row>
      <xdr:rowOff>137160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D60C635A-AEF7-42D7-AF76-AD28B796C57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3566160</xdr:colOff>
      <xdr:row>139</xdr:row>
      <xdr:rowOff>137160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2931FFDD-F47B-4466-9C3F-E13D602838E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3566160</xdr:colOff>
      <xdr:row>139</xdr:row>
      <xdr:rowOff>137160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7916D026-AB7E-4745-8F6E-F11269385D7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1A28708-6AFB-40B5-A18F-312E64D6EE1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374073</xdr:colOff>
      <xdr:row>121</xdr:row>
      <xdr:rowOff>13855</xdr:rowOff>
    </xdr:from>
    <xdr:to>
      <xdr:col>10</xdr:col>
      <xdr:colOff>3552306</xdr:colOff>
      <xdr:row>139</xdr:row>
      <xdr:rowOff>151015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F0DE65C-20D0-44D5-A221-0B4D766A01B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7</xdr:col>
      <xdr:colOff>374073</xdr:colOff>
      <xdr:row>121</xdr:row>
      <xdr:rowOff>13855</xdr:rowOff>
    </xdr:from>
    <xdr:to>
      <xdr:col>8</xdr:col>
      <xdr:colOff>3552306</xdr:colOff>
      <xdr:row>139</xdr:row>
      <xdr:rowOff>151015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EDC00BA-91B9-450D-A1B3-82926A6B573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11</xdr:col>
      <xdr:colOff>360218</xdr:colOff>
      <xdr:row>121</xdr:row>
      <xdr:rowOff>41565</xdr:rowOff>
    </xdr:from>
    <xdr:to>
      <xdr:col>12</xdr:col>
      <xdr:colOff>3538451</xdr:colOff>
      <xdr:row>139</xdr:row>
      <xdr:rowOff>178725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04B38C9-2EBA-4621-98EB-40F46B0210D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DB552DC-32A3-4F39-AB9A-2184161F75A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3566160</xdr:colOff>
      <xdr:row>20</xdr:row>
      <xdr:rowOff>137160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4A5E208A-2867-476E-8063-FAC570528BC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</xdr:colOff>
      <xdr:row>2</xdr:row>
      <xdr:rowOff>0</xdr:rowOff>
    </xdr:from>
    <xdr:to>
      <xdr:col>6</xdr:col>
      <xdr:colOff>3566161</xdr:colOff>
      <xdr:row>20</xdr:row>
      <xdr:rowOff>137160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F360C83A-E807-4F64-A148-0352E35F47D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3566160</xdr:colOff>
      <xdr:row>43</xdr:row>
      <xdr:rowOff>137160</xdr:rowOff>
    </xdr:to>
    <xdr:graphicFrame macro="">
      <xdr:nvGraphicFramePr>
        <xdr:cNvPr id="53" name="Chart 52">
          <a:extLst>
            <a:ext uri="{FF2B5EF4-FFF2-40B4-BE49-F238E27FC236}">
              <a16:creationId xmlns:a16="http://schemas.microsoft.com/office/drawing/2014/main" id="{58397C6B-1234-4ECB-81EA-03952963006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7</xdr:col>
      <xdr:colOff>3810</xdr:colOff>
      <xdr:row>43</xdr:row>
      <xdr:rowOff>137160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DFCC2CB4-1CA6-4FB4-BC94-DD1D5CBBB70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3566160</xdr:colOff>
      <xdr:row>43</xdr:row>
      <xdr:rowOff>137160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4986309B-6B1A-4175-B55F-B20A9F5BA63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3566160</xdr:colOff>
      <xdr:row>43</xdr:row>
      <xdr:rowOff>137160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6992DA38-81AE-494C-85EB-96F09FB4561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3566160</xdr:colOff>
      <xdr:row>66</xdr:row>
      <xdr:rowOff>137160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82E5F0A3-9376-47C1-826C-B7AB99B9936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3566160</xdr:colOff>
      <xdr:row>66</xdr:row>
      <xdr:rowOff>137160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39D3520F-55A1-4EDB-8919-5928EE2D866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3566160</xdr:colOff>
      <xdr:row>66</xdr:row>
      <xdr:rowOff>137160</xdr:rowOff>
    </xdr:to>
    <xdr:graphicFrame macro="">
      <xdr:nvGraphicFramePr>
        <xdr:cNvPr id="63" name="Chart 62">
          <a:extLst>
            <a:ext uri="{FF2B5EF4-FFF2-40B4-BE49-F238E27FC236}">
              <a16:creationId xmlns:a16="http://schemas.microsoft.com/office/drawing/2014/main" id="{09D991A2-E34F-43ED-B620-880CEEE79EA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3566160</xdr:colOff>
      <xdr:row>66</xdr:row>
      <xdr:rowOff>137160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B469F56D-A267-4F85-815C-2C557A31ECE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3566160</xdr:colOff>
      <xdr:row>66</xdr:row>
      <xdr:rowOff>137160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1111E3E3-D9C0-4802-843E-D7CE8DE9A88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3566160</xdr:colOff>
      <xdr:row>89</xdr:row>
      <xdr:rowOff>137160</xdr:rowOff>
    </xdr:to>
    <xdr:graphicFrame macro="">
      <xdr:nvGraphicFramePr>
        <xdr:cNvPr id="96" name="Chart 95">
          <a:extLst>
            <a:ext uri="{FF2B5EF4-FFF2-40B4-BE49-F238E27FC236}">
              <a16:creationId xmlns:a16="http://schemas.microsoft.com/office/drawing/2014/main" id="{D3084420-7157-4EE0-B549-5E376388FF5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3566160</xdr:colOff>
      <xdr:row>89</xdr:row>
      <xdr:rowOff>137160</xdr:rowOff>
    </xdr:to>
    <xdr:graphicFrame macro="">
      <xdr:nvGraphicFramePr>
        <xdr:cNvPr id="97" name="Chart 96">
          <a:extLst>
            <a:ext uri="{FF2B5EF4-FFF2-40B4-BE49-F238E27FC236}">
              <a16:creationId xmlns:a16="http://schemas.microsoft.com/office/drawing/2014/main" id="{7D4DA836-9A35-4740-A6C5-B9A8A721EF3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3566160</xdr:colOff>
      <xdr:row>89</xdr:row>
      <xdr:rowOff>137160</xdr:rowOff>
    </xdr:to>
    <xdr:graphicFrame macro="">
      <xdr:nvGraphicFramePr>
        <xdr:cNvPr id="98" name="Chart 97">
          <a:extLst>
            <a:ext uri="{FF2B5EF4-FFF2-40B4-BE49-F238E27FC236}">
              <a16:creationId xmlns:a16="http://schemas.microsoft.com/office/drawing/2014/main" id="{D2C66C2D-BB8F-42B5-AC0E-F6C85D44114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3566160</xdr:colOff>
      <xdr:row>89</xdr:row>
      <xdr:rowOff>137160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7C293F37-8EE3-40FC-90EA-782E4095F98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3566160</xdr:colOff>
      <xdr:row>112</xdr:row>
      <xdr:rowOff>137160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A3440F13-9974-4A92-8B56-5AABB6E12F8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6</xdr:col>
      <xdr:colOff>0</xdr:colOff>
      <xdr:row>94</xdr:row>
      <xdr:rowOff>0</xdr:rowOff>
    </xdr:from>
    <xdr:to>
      <xdr:col>7</xdr:col>
      <xdr:colOff>725</xdr:colOff>
      <xdr:row>112</xdr:row>
      <xdr:rowOff>137160</xdr:rowOff>
    </xdr:to>
    <xdr:graphicFrame macro="">
      <xdr:nvGraphicFramePr>
        <xdr:cNvPr id="101" name="Chart 100">
          <a:extLst>
            <a:ext uri="{FF2B5EF4-FFF2-40B4-BE49-F238E27FC236}">
              <a16:creationId xmlns:a16="http://schemas.microsoft.com/office/drawing/2014/main" id="{4ECF01B9-22B3-4E18-A139-E68B23CA599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10</xdr:col>
      <xdr:colOff>0</xdr:colOff>
      <xdr:row>94</xdr:row>
      <xdr:rowOff>0</xdr:rowOff>
    </xdr:from>
    <xdr:to>
      <xdr:col>10</xdr:col>
      <xdr:colOff>3566160</xdr:colOff>
      <xdr:row>112</xdr:row>
      <xdr:rowOff>137160</xdr:rowOff>
    </xdr:to>
    <xdr:graphicFrame macro="">
      <xdr:nvGraphicFramePr>
        <xdr:cNvPr id="102" name="Chart 101">
          <a:extLst>
            <a:ext uri="{FF2B5EF4-FFF2-40B4-BE49-F238E27FC236}">
              <a16:creationId xmlns:a16="http://schemas.microsoft.com/office/drawing/2014/main" id="{82958D9C-92D8-4C20-9AAB-62F88FD852A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94</xdr:row>
      <xdr:rowOff>0</xdr:rowOff>
    </xdr:from>
    <xdr:to>
      <xdr:col>12</xdr:col>
      <xdr:colOff>3566160</xdr:colOff>
      <xdr:row>112</xdr:row>
      <xdr:rowOff>137160</xdr:rowOff>
    </xdr:to>
    <xdr:graphicFrame macro="">
      <xdr:nvGraphicFramePr>
        <xdr:cNvPr id="103" name="Chart 102">
          <a:extLst>
            <a:ext uri="{FF2B5EF4-FFF2-40B4-BE49-F238E27FC236}">
              <a16:creationId xmlns:a16="http://schemas.microsoft.com/office/drawing/2014/main" id="{C23BED00-C557-4B5D-B0FB-E5B7E006876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3566160</xdr:colOff>
      <xdr:row>112</xdr:row>
      <xdr:rowOff>137160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2EAB8E42-A1C6-431B-B7A8-0F26F683DAD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3566160</xdr:colOff>
      <xdr:row>135</xdr:row>
      <xdr:rowOff>137160</xdr:rowOff>
    </xdr:to>
    <xdr:graphicFrame macro="">
      <xdr:nvGraphicFramePr>
        <xdr:cNvPr id="108" name="Chart 107">
          <a:extLst>
            <a:ext uri="{FF2B5EF4-FFF2-40B4-BE49-F238E27FC236}">
              <a16:creationId xmlns:a16="http://schemas.microsoft.com/office/drawing/2014/main" id="{513E3EDB-D5AB-4A90-A6B7-802D89E9D67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3566160</xdr:colOff>
      <xdr:row>135</xdr:row>
      <xdr:rowOff>137160</xdr:rowOff>
    </xdr:to>
    <xdr:graphicFrame macro="">
      <xdr:nvGraphicFramePr>
        <xdr:cNvPr id="109" name="Chart 108">
          <a:extLst>
            <a:ext uri="{FF2B5EF4-FFF2-40B4-BE49-F238E27FC236}">
              <a16:creationId xmlns:a16="http://schemas.microsoft.com/office/drawing/2014/main" id="{03DFC50A-FA67-4B3C-88B9-CEAD4A3D5E9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10</xdr:col>
      <xdr:colOff>800100</xdr:colOff>
      <xdr:row>6</xdr:row>
      <xdr:rowOff>190500</xdr:rowOff>
    </xdr:from>
    <xdr:to>
      <xdr:col>10</xdr:col>
      <xdr:colOff>3107509</xdr:colOff>
      <xdr:row>21</xdr:row>
      <xdr:rowOff>26265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FDB2EE-F31B-4D3D-B62F-89CFFA4EE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954500" y="1409700"/>
          <a:ext cx="2307409" cy="265199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3566160</xdr:colOff>
      <xdr:row>89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082017-7A80-4E20-9186-4E3C48DF289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10</xdr:col>
      <xdr:colOff>27709</xdr:colOff>
      <xdr:row>117</xdr:row>
      <xdr:rowOff>27709</xdr:rowOff>
    </xdr:from>
    <xdr:to>
      <xdr:col>10</xdr:col>
      <xdr:colOff>3593869</xdr:colOff>
      <xdr:row>135</xdr:row>
      <xdr:rowOff>164869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A2E3BB2-0E2C-4A52-BD53-6FF685C2B1C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27709</xdr:colOff>
      <xdr:row>117</xdr:row>
      <xdr:rowOff>27709</xdr:rowOff>
    </xdr:from>
    <xdr:to>
      <xdr:col>8</xdr:col>
      <xdr:colOff>3593869</xdr:colOff>
      <xdr:row>135</xdr:row>
      <xdr:rowOff>164869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7EA9676-B9C5-4745-9276-FF8CB3C0330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11</xdr:col>
      <xdr:colOff>374073</xdr:colOff>
      <xdr:row>117</xdr:row>
      <xdr:rowOff>41564</xdr:rowOff>
    </xdr:from>
    <xdr:to>
      <xdr:col>12</xdr:col>
      <xdr:colOff>3552306</xdr:colOff>
      <xdr:row>135</xdr:row>
      <xdr:rowOff>178724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CA8DDC5-23FD-4C81-BC2D-53853DBBB26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20</xdr:row>
      <xdr:rowOff>137160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1E22A3-9D46-44AB-9F83-088ABC57167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0424-3155-48DF-A338-193E724993D0}">
  <sheetPr codeName="Sheet1">
    <tabColor theme="1"/>
  </sheetPr>
  <dimension ref="A1:Y382"/>
  <sheetViews>
    <sheetView tabSelected="1" zoomScale="80" zoomScaleNormal="80" workbookViewId="0"/>
  </sheetViews>
  <sheetFormatPr defaultRowHeight="14.4"/>
  <cols>
    <col min="1" max="2" width="2.6640625" style="1" customWidth="1"/>
    <col min="3" max="3" width="53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D1" s="4"/>
      <c r="E1" s="4"/>
      <c r="F1" s="4"/>
      <c r="J1" s="4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I2" s="8"/>
      <c r="N2" s="5"/>
      <c r="O2" s="5"/>
      <c r="P2" s="5"/>
      <c r="Q2" s="5"/>
      <c r="R2" s="5"/>
      <c r="S2" s="5"/>
    </row>
    <row r="3" spans="1:25" ht="15" customHeight="1">
      <c r="C3" s="217" t="s">
        <v>35</v>
      </c>
      <c r="D3" s="5"/>
      <c r="J3" s="5"/>
      <c r="K3" s="214" t="s">
        <v>31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18"/>
      <c r="E4" s="16"/>
      <c r="K4" s="215"/>
    </row>
    <row r="5" spans="1:25" ht="15" customHeight="1">
      <c r="C5" s="4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>
      <c r="C8" s="16" t="s">
        <v>1</v>
      </c>
    </row>
    <row r="9" spans="1:25" ht="15" customHeight="1">
      <c r="C9" s="16" t="s">
        <v>0</v>
      </c>
      <c r="E9" s="19"/>
    </row>
    <row r="10" spans="1:25" ht="15" customHeight="1">
      <c r="E10" s="19"/>
    </row>
    <row r="11" spans="1:25" ht="15" customHeight="1">
      <c r="C11" s="16" t="s">
        <v>32</v>
      </c>
      <c r="I11" s="4"/>
    </row>
    <row r="12" spans="1:25" ht="15" customHeight="1">
      <c r="C12" s="16" t="str">
        <f>CONCATENATE("is shown if performed before the first day of ",Date_Control!$C$3)</f>
        <v>is shown if performed before the first day of July</v>
      </c>
      <c r="E12" s="17"/>
      <c r="H12" s="2"/>
      <c r="I12" s="4"/>
      <c r="J12" s="3"/>
    </row>
    <row r="13" spans="1:25" ht="15" customHeight="1">
      <c r="C13" s="16" t="s">
        <v>33</v>
      </c>
      <c r="E13" s="17"/>
      <c r="H13" s="2"/>
      <c r="I13" s="4"/>
      <c r="J13" s="3"/>
    </row>
    <row r="14" spans="1:25" ht="15" customHeight="1">
      <c r="E14" s="17"/>
      <c r="H14" s="2"/>
      <c r="I14" s="4"/>
      <c r="J14" s="3"/>
    </row>
    <row r="15" spans="1:25" ht="15" customHeight="1">
      <c r="C15" s="19" t="str">
        <f>CONCATENATE("Membership numbers are as of the first day of ", Date_Control!$C$3)</f>
        <v>Membership numbers are as of the first day of July</v>
      </c>
      <c r="E15" s="41"/>
      <c r="H15" s="2"/>
      <c r="I15" s="4"/>
      <c r="J15" s="3"/>
    </row>
    <row r="16" spans="1:25" ht="15" customHeight="1">
      <c r="C16" s="19" t="s">
        <v>30</v>
      </c>
      <c r="E16" s="17"/>
      <c r="H16" s="2"/>
      <c r="I16" s="4"/>
      <c r="J16" s="3"/>
    </row>
    <row r="17" spans="1:25" ht="15" customHeight="1">
      <c r="E17" s="17"/>
      <c r="I17" s="4"/>
    </row>
    <row r="18" spans="1:25" ht="15" customHeight="1">
      <c r="C18" s="19" t="str">
        <f>CONCATENATE("Facility numbers are as of the first day of ", Date_Control!$C$1)</f>
        <v xml:space="preserve">Facility numbers are as of the first day of </v>
      </c>
      <c r="I18" s="4"/>
    </row>
    <row r="19" spans="1:25" ht="15" customHeight="1">
      <c r="C19" s="19" t="s">
        <v>42</v>
      </c>
    </row>
    <row r="20" spans="1:25" ht="15" customHeight="1"/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17" t="s">
        <v>35</v>
      </c>
      <c r="D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18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17" t="s">
        <v>35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18"/>
      <c r="D50" s="3"/>
      <c r="E50" s="8"/>
      <c r="F50" s="3"/>
      <c r="G50" s="8"/>
      <c r="H50" s="8"/>
      <c r="I50" s="8"/>
      <c r="K50" s="8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17" t="s">
        <v>35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18"/>
      <c r="D73" s="3"/>
      <c r="E73" s="8"/>
      <c r="F73" s="3"/>
      <c r="G73" s="8"/>
      <c r="I73" s="8"/>
      <c r="K73" s="8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C91" s="4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17" t="s">
        <v>35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18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D97" s="3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17" t="s">
        <v>35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18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 ht="15" customHeight="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 ht="15" customHeight="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 ht="15" customHeight="1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 ht="15" customHeight="1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 ht="15" customHeight="1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 ht="15" customHeight="1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 ht="15" customHeight="1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 ht="15" customHeight="1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 ht="15" customHeight="1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 ht="15" customHeight="1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 ht="15" customHeight="1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 ht="15" customHeight="1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 ht="15" customHeight="1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 ht="15" customHeight="1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 ht="15" customHeight="1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 ht="15" customHeight="1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 ht="15" customHeight="1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 ht="15" customHeight="1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 ht="15" customHeight="1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 ht="15" customHeight="1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 ht="15" customHeight="1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 ht="15" customHeight="1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" customHeight="1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" customHeight="1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" customHeight="1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" customHeight="1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" customHeight="1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" customHeight="1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" customHeight="1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" customHeight="1">
      <c r="A200" s="1" t="s">
        <v>57</v>
      </c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" customHeight="1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122:C123"/>
    <mergeCell ref="C124:C125"/>
    <mergeCell ref="C53:C54"/>
    <mergeCell ref="C55:C56"/>
    <mergeCell ref="C57:C58"/>
    <mergeCell ref="C118:C119"/>
    <mergeCell ref="C101:C102"/>
    <mergeCell ref="C106:C107"/>
    <mergeCell ref="C99:C100"/>
    <mergeCell ref="C72:C73"/>
    <mergeCell ref="C95:C96"/>
    <mergeCell ref="C78:C79"/>
    <mergeCell ref="C76:C77"/>
    <mergeCell ref="C6:C7"/>
    <mergeCell ref="K3:K5"/>
    <mergeCell ref="C26:C27"/>
    <mergeCell ref="C49:C50"/>
    <mergeCell ref="C3:C4"/>
    <mergeCell ref="C30:C31"/>
    <mergeCell ref="C32:C33"/>
    <mergeCell ref="C34:C3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AE62-2CED-4BCE-B2B5-9F36E0B28AB5}">
  <sheetPr codeName="Sheet17">
    <tabColor theme="8" tint="0.79998168889431442"/>
  </sheetPr>
  <dimension ref="A1:Y382"/>
  <sheetViews>
    <sheetView zoomScale="80" zoomScaleNormal="80" workbookViewId="0"/>
  </sheetViews>
  <sheetFormatPr defaultRowHeight="14.4"/>
  <cols>
    <col min="1" max="2" width="2.6640625" style="1" customWidth="1"/>
    <col min="3" max="3" width="60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I2" s="8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56" t="str">
        <f>Data_Membership!C$10</f>
        <v>GREAT LAKES DISTRICT - CENTRAL REGION</v>
      </c>
      <c r="D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57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56" t="str">
        <f>Data_Membership!C$10</f>
        <v>GREAT LAKES DISTRICT - CENTRAL REGION</v>
      </c>
      <c r="D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57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56" t="str">
        <f>Data_Membership!C$10</f>
        <v>GREAT LAKES DISTRICT - CENTRAL REGION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57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56" t="str">
        <f>Data_Membership!C$10</f>
        <v>GREAT LAKES DISTRICT - CENTRAL REGION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57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56" t="str">
        <f>Data_Membership!C$10</f>
        <v>GREAT LAKES DISTRICT - CENTRAL REGION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57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D97" s="3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56" t="str">
        <f>Data_Membership!C$10</f>
        <v>GREAT LAKES DISTRICT - CENTRAL REGION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57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57:C58"/>
    <mergeCell ref="C49:C50"/>
    <mergeCell ref="C76:C77"/>
    <mergeCell ref="C78:C79"/>
    <mergeCell ref="C72:C73"/>
    <mergeCell ref="C3:C4"/>
    <mergeCell ref="K3:K5"/>
    <mergeCell ref="C122:C123"/>
    <mergeCell ref="C124:C125"/>
    <mergeCell ref="C6:C7"/>
    <mergeCell ref="C30:C31"/>
    <mergeCell ref="C32:C33"/>
    <mergeCell ref="C26:C27"/>
    <mergeCell ref="C99:C100"/>
    <mergeCell ref="C101:C102"/>
    <mergeCell ref="C95:C96"/>
    <mergeCell ref="C34:C35"/>
    <mergeCell ref="C118:C119"/>
    <mergeCell ref="C106:C107"/>
    <mergeCell ref="C53:C54"/>
    <mergeCell ref="C55:C5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17D9-5711-4866-BA41-1E5626FBB19C}">
  <sheetPr codeName="Sheet19">
    <tabColor theme="8" tint="0.59999389629810485"/>
  </sheetPr>
  <dimension ref="A1:Y382"/>
  <sheetViews>
    <sheetView zoomScale="80" zoomScaleNormal="80" workbookViewId="0"/>
  </sheetViews>
  <sheetFormatPr defaultRowHeight="14.4"/>
  <cols>
    <col min="1" max="2" width="2.6640625" style="1" customWidth="1"/>
    <col min="3" max="3" width="60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58" t="str">
        <f>Data_Membership!C$11</f>
        <v>GREAT LAKES DISTRICT - EASTERN REGION</v>
      </c>
      <c r="D3" s="5"/>
      <c r="I3" s="8"/>
      <c r="J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59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>
      <c r="L22"/>
      <c r="M22"/>
      <c r="N22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58" t="str">
        <f>Data_Membership!C$11</f>
        <v>GREAT LAKES DISTRICT - EASTERN REGION</v>
      </c>
      <c r="D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59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58" t="str">
        <f>Data_Membership!C$11</f>
        <v>GREAT LAKES DISTRICT - EASTERN REGION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59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58" t="str">
        <f>Data_Membership!C$11</f>
        <v>GREAT LAKES DISTRICT - EASTERN REGION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59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58" t="str">
        <f>Data_Membership!C$11</f>
        <v>GREAT LAKES DISTRICT - EASTERN REGION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59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D97" s="3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58" t="str">
        <f>Data_Membership!C$11</f>
        <v>GREAT LAKES DISTRICT - EASTERN REGION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59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 ht="15" customHeight="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 ht="15" customHeight="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 ht="15" customHeight="1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 ht="15" customHeight="1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 ht="15" customHeight="1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 ht="15" customHeight="1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 ht="15" customHeight="1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 ht="15" customHeight="1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 ht="15" customHeight="1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 ht="15" customHeight="1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 ht="15" customHeight="1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 ht="15" customHeight="1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 ht="15" customHeight="1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 ht="15" customHeight="1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 ht="15" customHeight="1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 ht="15" customHeight="1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 ht="15" customHeight="1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 ht="15" customHeight="1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 ht="15" customHeight="1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 ht="15" customHeight="1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 ht="15" customHeight="1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 ht="15" customHeight="1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 ht="15" customHeight="1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 ht="15" customHeight="1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 ht="15" customHeight="1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76:C77"/>
    <mergeCell ref="C78:C79"/>
    <mergeCell ref="C95:C96"/>
    <mergeCell ref="C99:C100"/>
    <mergeCell ref="C101:C102"/>
    <mergeCell ref="C3:C4"/>
    <mergeCell ref="K3:K5"/>
    <mergeCell ref="C122:C123"/>
    <mergeCell ref="C124:C125"/>
    <mergeCell ref="C32:C33"/>
    <mergeCell ref="C6:C7"/>
    <mergeCell ref="C26:C27"/>
    <mergeCell ref="C30:C31"/>
    <mergeCell ref="C118:C119"/>
    <mergeCell ref="C106:C107"/>
    <mergeCell ref="C34:C35"/>
    <mergeCell ref="C49:C50"/>
    <mergeCell ref="C53:C54"/>
    <mergeCell ref="C55:C56"/>
    <mergeCell ref="C57:C58"/>
    <mergeCell ref="C72:C7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036A-3B42-485A-A78D-F595B46E47B8}">
  <sheetPr codeName="Sheet21">
    <tabColor theme="8" tint="0.39997558519241921"/>
  </sheetPr>
  <dimension ref="A1:Y382"/>
  <sheetViews>
    <sheetView topLeftCell="A4" zoomScale="80" zoomScaleNormal="80" workbookViewId="0"/>
  </sheetViews>
  <sheetFormatPr defaultRowHeight="14.4"/>
  <cols>
    <col min="1" max="2" width="2.6640625" style="1" customWidth="1"/>
    <col min="3" max="3" width="60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I2" s="5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60" t="str">
        <f>Data_Membership!C$12</f>
        <v>GREAT LAKES DISTRICT - WESTERN REGION</v>
      </c>
      <c r="D3" s="5"/>
      <c r="I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61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60" t="str">
        <f>Data_Membership!C$12</f>
        <v>GREAT LAKES DISTRICT - WESTERN REGION</v>
      </c>
      <c r="D26" s="3"/>
      <c r="I26" s="8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61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60" t="str">
        <f>Data_Membership!C$12</f>
        <v>GREAT LAKES DISTRICT - WESTERN REGION</v>
      </c>
      <c r="I49" s="8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61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60" t="str">
        <f>Data_Membership!C$12</f>
        <v>GREAT LAKES DISTRICT - WESTERN REGION</v>
      </c>
      <c r="I72" s="8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61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60" t="str">
        <f>Data_Membership!C$12</f>
        <v>GREAT LAKES DISTRICT - WESTERN REGION</v>
      </c>
      <c r="I95" s="8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61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D97" s="3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60" t="str">
        <f>Data_Membership!C$12</f>
        <v>GREAT LAKES DISTRICT - WESTERN REGION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61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76:C77"/>
    <mergeCell ref="C78:C79"/>
    <mergeCell ref="C95:C96"/>
    <mergeCell ref="C99:C100"/>
    <mergeCell ref="C101:C102"/>
    <mergeCell ref="C3:C4"/>
    <mergeCell ref="K3:K5"/>
    <mergeCell ref="C122:C123"/>
    <mergeCell ref="C124:C125"/>
    <mergeCell ref="C32:C33"/>
    <mergeCell ref="C6:C7"/>
    <mergeCell ref="C26:C27"/>
    <mergeCell ref="C30:C31"/>
    <mergeCell ref="C118:C119"/>
    <mergeCell ref="C106:C107"/>
    <mergeCell ref="C34:C35"/>
    <mergeCell ref="C49:C50"/>
    <mergeCell ref="C53:C54"/>
    <mergeCell ref="C55:C56"/>
    <mergeCell ref="C57:C58"/>
    <mergeCell ref="C72:C7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77E1-03DB-43E8-943E-59BCD3D7CCCB}">
  <sheetPr codeName="Sheet20">
    <tabColor rgb="FFFFC000"/>
  </sheetPr>
  <dimension ref="A1:Y384"/>
  <sheetViews>
    <sheetView zoomScale="80" zoomScaleNormal="80" workbookViewId="0"/>
  </sheetViews>
  <sheetFormatPr defaultRowHeight="14.4"/>
  <cols>
    <col min="1" max="2" width="2.6640625" style="1" customWidth="1"/>
    <col min="3" max="3" width="65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I2" s="8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64" t="str">
        <f>Data_Membership!C$13</f>
        <v>SOUTHWEST DISTRICT - NORTHERN REGION</v>
      </c>
      <c r="D3" s="5"/>
      <c r="I3" s="8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65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64" t="str">
        <f>Data_Membership!C$13</f>
        <v>SOUTHWEST DISTRICT - NORTHERN REGION</v>
      </c>
      <c r="D26" s="3"/>
      <c r="I26" s="8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6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64" t="str">
        <f>Data_Membership!C$13</f>
        <v>SOUTHWEST DISTRICT - NORTHERN REGION</v>
      </c>
      <c r="I49" s="8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65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64" t="str">
        <f>Data_Membership!C$13</f>
        <v>SOUTHWEST DISTRICT - NORTHERN REGION</v>
      </c>
      <c r="I72" s="8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65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64" t="str">
        <f>Data_Membership!C$13</f>
        <v>SOUTHWEST DISTRICT - NORTHERN REGION</v>
      </c>
      <c r="I95" s="8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6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D97" s="3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198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198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C120" s="262" t="str">
        <f>Data_Membership!C$13</f>
        <v>SOUTHWEST DISTRICT - NORTHERN REGION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C121" s="263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43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C126" s="221" t="s">
        <v>44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C127" s="222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 ht="15" customHeight="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 ht="15" customHeight="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 ht="15" customHeight="1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3:25"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3:25"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</sheetData>
  <sheetProtection sheet="1" objects="1" scenarios="1"/>
  <mergeCells count="21">
    <mergeCell ref="C3:C4"/>
    <mergeCell ref="K3:K5"/>
    <mergeCell ref="C76:C77"/>
    <mergeCell ref="C78:C79"/>
    <mergeCell ref="C95:C96"/>
    <mergeCell ref="C6:C7"/>
    <mergeCell ref="C26:C27"/>
    <mergeCell ref="C30:C31"/>
    <mergeCell ref="C99:C100"/>
    <mergeCell ref="C101:C102"/>
    <mergeCell ref="C124:C125"/>
    <mergeCell ref="C126:C127"/>
    <mergeCell ref="C32:C33"/>
    <mergeCell ref="C120:C121"/>
    <mergeCell ref="C106:C107"/>
    <mergeCell ref="C34:C35"/>
    <mergeCell ref="C49:C50"/>
    <mergeCell ref="C53:C54"/>
    <mergeCell ref="C55:C56"/>
    <mergeCell ref="C57:C58"/>
    <mergeCell ref="C72:C7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99A6C-DF2E-4A28-8CE4-52D939CB2358}">
  <sheetPr codeName="Sheet22">
    <tabColor rgb="FFFF9900"/>
  </sheetPr>
  <dimension ref="A1:Y382"/>
  <sheetViews>
    <sheetView zoomScale="80" zoomScaleNormal="80" workbookViewId="0"/>
  </sheetViews>
  <sheetFormatPr defaultRowHeight="14.4"/>
  <cols>
    <col min="1" max="2" width="2.6640625" style="1" customWidth="1"/>
    <col min="3" max="3" width="65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I2" s="5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66" t="str">
        <f>Data_Membership!C$14</f>
        <v>SOUTHWEST DISTRICT - SOUTHERN REGION</v>
      </c>
      <c r="D3" s="5"/>
      <c r="I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67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Date_Control!$C$3)</f>
        <v>Membership numbers areas of the first day of July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66" t="str">
        <f>Data_Membership!C$14</f>
        <v>SOUTHWEST DISTRICT - SOUTHERN REGION</v>
      </c>
      <c r="D26" s="3"/>
      <c r="I26" s="8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67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66" t="str">
        <f>Data_Membership!C$14</f>
        <v>SOUTHWEST DISTRICT - SOUTHERN REGION</v>
      </c>
      <c r="I49" s="8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67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66" t="str">
        <f>Data_Membership!C$14</f>
        <v>SOUTHWEST DISTRICT - SOUTHERN REGION</v>
      </c>
      <c r="I72" s="8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67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66" t="str">
        <f>Data_Membership!C$14</f>
        <v>SOUTHWEST DISTRICT - SOUTHERN REGION</v>
      </c>
      <c r="I95" s="8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67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D97" s="3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66" t="str">
        <f>Data_Membership!C$14</f>
        <v>SOUTHWEST DISTRICT - SOUTHERN REGION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67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 ht="15" customHeight="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 ht="15" customHeight="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 ht="15" customHeight="1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 ht="15" customHeight="1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 ht="15" customHeight="1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 ht="15" customHeight="1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 ht="15" customHeight="1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 ht="15" customHeight="1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 ht="15" customHeight="1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 ht="15" customHeight="1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 ht="15" customHeight="1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 ht="15" customHeight="1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 ht="15" customHeight="1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 ht="15" customHeight="1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 ht="15" customHeight="1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 ht="15" customHeight="1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 ht="15" customHeight="1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 ht="15" customHeight="1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 ht="15" customHeight="1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 ht="15" customHeight="1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 ht="15" customHeight="1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 ht="15" customHeight="1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 ht="15" customHeight="1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 ht="15" customHeight="1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 ht="15" customHeight="1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 ht="15" customHeight="1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 ht="15" customHeight="1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 ht="15" customHeight="1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 ht="15" customHeight="1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 ht="15" customHeight="1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 ht="15" customHeight="1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 ht="15" customHeight="1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 ht="15" customHeight="1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 ht="15" customHeight="1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 ht="15" customHeight="1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 ht="15" customHeight="1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 ht="15" customHeight="1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 ht="15" customHeight="1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 ht="15" customHeight="1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 ht="15" customHeight="1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 ht="15" customHeight="1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 ht="15" customHeight="1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 ht="15" customHeight="1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 ht="15" customHeight="1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 ht="15" customHeight="1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 ht="15" customHeight="1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 ht="15" customHeight="1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 ht="15" customHeight="1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 ht="15" customHeight="1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 ht="15" customHeight="1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 ht="15" customHeight="1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 ht="15" customHeight="1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 ht="15" customHeight="1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 ht="15" customHeight="1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 ht="15" customHeight="1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 ht="15" customHeight="1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 ht="15" customHeight="1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 ht="15" customHeight="1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 ht="15" customHeight="1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 ht="15" customHeight="1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 ht="15" customHeight="1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 ht="15" customHeight="1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 ht="15" customHeight="1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 ht="15" customHeight="1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 ht="15" customHeight="1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 ht="15" customHeight="1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 ht="15" customHeight="1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 ht="15" customHeight="1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 ht="15" customHeight="1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 ht="15" customHeight="1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 ht="15" customHeight="1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 ht="15" customHeight="1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 ht="15" customHeight="1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 ht="15" customHeight="1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 ht="15" customHeight="1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 ht="15" customHeight="1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 ht="15" customHeight="1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 ht="15" customHeight="1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 ht="15" customHeight="1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 ht="15" customHeight="1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 ht="15" customHeight="1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 ht="15" customHeight="1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 ht="15" customHeight="1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 ht="15" customHeight="1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3:C4"/>
    <mergeCell ref="K3:K5"/>
    <mergeCell ref="C76:C77"/>
    <mergeCell ref="C78:C79"/>
    <mergeCell ref="C95:C96"/>
    <mergeCell ref="C6:C7"/>
    <mergeCell ref="C26:C27"/>
    <mergeCell ref="C30:C31"/>
    <mergeCell ref="C99:C100"/>
    <mergeCell ref="C101:C102"/>
    <mergeCell ref="C122:C123"/>
    <mergeCell ref="C124:C125"/>
    <mergeCell ref="C32:C33"/>
    <mergeCell ref="C118:C119"/>
    <mergeCell ref="C106:C107"/>
    <mergeCell ref="C34:C35"/>
    <mergeCell ref="C49:C50"/>
    <mergeCell ref="C53:C54"/>
    <mergeCell ref="C55:C56"/>
    <mergeCell ref="C57:C58"/>
    <mergeCell ref="C72:C7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D298E-FF5B-4599-8193-260E976A0E1C}">
  <sheetPr codeName="Sheet23">
    <tabColor rgb="FF008000"/>
  </sheetPr>
  <dimension ref="A1:Y382"/>
  <sheetViews>
    <sheetView zoomScale="80" zoomScaleNormal="80" workbookViewId="0"/>
  </sheetViews>
  <sheetFormatPr defaultRowHeight="14.4"/>
  <cols>
    <col min="1" max="2" width="2.6640625" style="1" customWidth="1"/>
    <col min="3" max="3" width="53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I2" s="5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68" t="str">
        <f>Data_Membership!C$15</f>
        <v>NORTHWEST DISTRICT</v>
      </c>
      <c r="D3" s="5"/>
      <c r="I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69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68" t="str">
        <f>Data_Membership!C$15</f>
        <v>NORTHWEST DISTRICT</v>
      </c>
      <c r="D26" s="3"/>
      <c r="I26" s="8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69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68" t="str">
        <f>Data_Membership!C$15</f>
        <v>NORTHWEST DISTRICT</v>
      </c>
      <c r="I49" s="8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69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68" t="str">
        <f>Data_Membership!C$15</f>
        <v>NORTHWEST DISTRICT</v>
      </c>
      <c r="I72" s="8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69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68" t="str">
        <f>Data_Membership!C$15</f>
        <v>NORTHWEST DISTRICT</v>
      </c>
      <c r="I95" s="8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69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D97" s="3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68" t="str">
        <f>Data_Membership!C$15</f>
        <v>NORTHWEST DISTRICT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69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 ht="15" customHeight="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 ht="15" customHeight="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3:C4"/>
    <mergeCell ref="K3:K5"/>
    <mergeCell ref="C76:C77"/>
    <mergeCell ref="C78:C79"/>
    <mergeCell ref="C95:C96"/>
    <mergeCell ref="C6:C7"/>
    <mergeCell ref="C26:C27"/>
    <mergeCell ref="C30:C31"/>
    <mergeCell ref="C99:C100"/>
    <mergeCell ref="C101:C102"/>
    <mergeCell ref="C122:C123"/>
    <mergeCell ref="C124:C125"/>
    <mergeCell ref="C32:C33"/>
    <mergeCell ref="C118:C119"/>
    <mergeCell ref="C106:C107"/>
    <mergeCell ref="C34:C35"/>
    <mergeCell ref="C49:C50"/>
    <mergeCell ref="C53:C54"/>
    <mergeCell ref="C55:C56"/>
    <mergeCell ref="C57:C58"/>
    <mergeCell ref="C72:C7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5EBF-0813-4B05-B7EE-6ADBB87A0CD5}">
  <sheetPr codeName="Sheet24">
    <tabColor rgb="FFFF33CC"/>
  </sheetPr>
  <dimension ref="A1:Y382"/>
  <sheetViews>
    <sheetView zoomScale="80" zoomScaleNormal="80" workbookViewId="0"/>
  </sheetViews>
  <sheetFormatPr defaultRowHeight="14.4"/>
  <cols>
    <col min="1" max="2" width="2.6640625" style="1" customWidth="1"/>
    <col min="3" max="3" width="53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I2" s="5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70" t="str">
        <f>Data_Membership!C$16</f>
        <v>OCEANIA DISTRICT</v>
      </c>
      <c r="D3" s="5"/>
      <c r="I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71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70" t="str">
        <f>Data_Membership!C$16</f>
        <v>OCEANIA DISTRICT</v>
      </c>
      <c r="D26" s="3"/>
      <c r="I26" s="8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71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70" t="str">
        <f>Data_Membership!C$16</f>
        <v>OCEANIA DISTRICT</v>
      </c>
      <c r="I49" s="8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71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70" t="str">
        <f>Data_Membership!C$16</f>
        <v>OCEANIA DISTRICT</v>
      </c>
      <c r="I72" s="8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71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70" t="str">
        <f>Data_Membership!C$16</f>
        <v>OCEANIA DISTRICT</v>
      </c>
      <c r="I95" s="8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71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70" t="str">
        <f>Data_Membership!C$16</f>
        <v>OCEANIA DISTRICT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71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3:C4"/>
    <mergeCell ref="K3:K5"/>
    <mergeCell ref="C76:C77"/>
    <mergeCell ref="C78:C79"/>
    <mergeCell ref="C95:C96"/>
    <mergeCell ref="C6:C7"/>
    <mergeCell ref="C26:C27"/>
    <mergeCell ref="C30:C31"/>
    <mergeCell ref="C99:C100"/>
    <mergeCell ref="C101:C102"/>
    <mergeCell ref="C122:C123"/>
    <mergeCell ref="C124:C125"/>
    <mergeCell ref="C32:C33"/>
    <mergeCell ref="C118:C119"/>
    <mergeCell ref="C106:C107"/>
    <mergeCell ref="C34:C35"/>
    <mergeCell ref="C49:C50"/>
    <mergeCell ref="C53:C54"/>
    <mergeCell ref="C55:C56"/>
    <mergeCell ref="C57:C58"/>
    <mergeCell ref="C72:C7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95FF2-2E91-4966-93F6-9414EEF357F8}">
  <sheetPr codeName="Sheet25">
    <tabColor theme="0"/>
  </sheetPr>
  <dimension ref="A1:Y382"/>
  <sheetViews>
    <sheetView zoomScale="80" zoomScaleNormal="80" workbookViewId="0"/>
  </sheetViews>
  <sheetFormatPr defaultRowHeight="14.4"/>
  <cols>
    <col min="1" max="2" width="2.6640625" style="1" customWidth="1"/>
    <col min="3" max="3" width="53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 t="s">
        <v>36</v>
      </c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 thickBot="1">
      <c r="A2" s="6"/>
      <c r="B2" s="6"/>
      <c r="C2" s="5"/>
      <c r="I2" s="5"/>
      <c r="L2" s="5"/>
      <c r="M2" s="5"/>
      <c r="N2" s="5"/>
      <c r="O2" s="5"/>
      <c r="P2" s="5"/>
      <c r="Q2" s="5"/>
      <c r="R2" s="5"/>
      <c r="S2" s="5"/>
    </row>
    <row r="3" spans="1:25" ht="15" customHeight="1" thickTop="1">
      <c r="C3" s="272" t="str">
        <f>Data_Membership!C$17</f>
        <v>ARCTIC DISTRICT</v>
      </c>
      <c r="D3" s="5"/>
      <c r="I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 thickBot="1">
      <c r="C4" s="273"/>
      <c r="K4" s="215"/>
    </row>
    <row r="5" spans="1:25" ht="15" customHeight="1" thickTop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 thickBot="1">
      <c r="I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 thickTop="1">
      <c r="A26" s="7"/>
      <c r="C26" s="272" t="str">
        <f>Data_Membership!C$17</f>
        <v>ARCTIC DISTRICT</v>
      </c>
      <c r="D26" s="3"/>
      <c r="I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 thickBot="1">
      <c r="C27" s="27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 thickTop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 thickBo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 thickTop="1">
      <c r="C49" s="272" t="str">
        <f>Data_Membership!C$17</f>
        <v>ARCTIC DISTRICT</v>
      </c>
      <c r="I49" s="8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 thickBot="1">
      <c r="A50" s="7"/>
      <c r="C50" s="273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 thickTop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 thickBo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 thickTop="1">
      <c r="C72" s="272" t="str">
        <f>Data_Membership!C$17</f>
        <v>ARCTIC DISTRICT</v>
      </c>
      <c r="I72" s="8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 thickBot="1">
      <c r="A73" s="7"/>
      <c r="C73" s="273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 thickTop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 thickBo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 thickTop="1">
      <c r="C95" s="272" t="str">
        <f>Data_Membership!C$17</f>
        <v>ARCTIC DISTRICT</v>
      </c>
      <c r="I95" s="8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 thickBot="1">
      <c r="C96" s="273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 thickTop="1">
      <c r="A97" s="7"/>
      <c r="C97" s="8"/>
      <c r="D97" s="3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 thickBo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 thickTop="1">
      <c r="C118" s="272" t="str">
        <f>Data_Membership!C$17</f>
        <v>ARCTIC DISTRICT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 thickBot="1">
      <c r="C119" s="273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 thickTop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 ht="15" customHeight="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 ht="15" customHeight="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 ht="15" customHeight="1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 ht="15" customHeight="1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 ht="15" customHeight="1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 ht="15" customHeight="1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 ht="15" customHeight="1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 ht="15" customHeight="1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 ht="15" customHeight="1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 ht="15" customHeight="1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 ht="15" customHeight="1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 ht="15" customHeight="1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 ht="15" customHeight="1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 ht="15" customHeight="1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 ht="15" customHeight="1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 ht="15" customHeight="1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 ht="15" customHeight="1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 ht="15" customHeight="1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 ht="15" customHeight="1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 ht="15" customHeight="1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 ht="15" customHeight="1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 ht="15" customHeight="1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 ht="15" customHeight="1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 ht="15" customHeight="1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 ht="15" customHeight="1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K3:K5"/>
    <mergeCell ref="C6:C7"/>
    <mergeCell ref="C26:C27"/>
    <mergeCell ref="C30:C31"/>
    <mergeCell ref="C3:C4"/>
    <mergeCell ref="C32:C33"/>
    <mergeCell ref="C106:C107"/>
    <mergeCell ref="C34:C35"/>
    <mergeCell ref="C49:C50"/>
    <mergeCell ref="C53:C54"/>
    <mergeCell ref="C55:C56"/>
    <mergeCell ref="C57:C58"/>
    <mergeCell ref="C72:C73"/>
    <mergeCell ref="C76:C77"/>
    <mergeCell ref="C78:C79"/>
    <mergeCell ref="C122:C123"/>
    <mergeCell ref="C124:C125"/>
    <mergeCell ref="C95:C96"/>
    <mergeCell ref="C99:C100"/>
    <mergeCell ref="C101:C102"/>
    <mergeCell ref="C118:C119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B1:W22"/>
  <sheetViews>
    <sheetView zoomScale="70" zoomScaleNormal="70" workbookViewId="0">
      <selection activeCell="B1" sqref="B1:R1048576"/>
    </sheetView>
  </sheetViews>
  <sheetFormatPr defaultRowHeight="14.4"/>
  <cols>
    <col min="2" max="2" width="8.88671875" style="86"/>
    <col min="3" max="3" width="25.33203125" style="86" customWidth="1"/>
    <col min="4" max="11" width="8.88671875" style="86"/>
    <col min="12" max="12" width="25.33203125" style="86" customWidth="1"/>
    <col min="13" max="18" width="8.88671875" style="86"/>
  </cols>
  <sheetData>
    <row r="1" spans="2:23" ht="15" thickBot="1">
      <c r="B1" s="85" t="s">
        <v>59</v>
      </c>
      <c r="C1" s="85" t="s">
        <v>60</v>
      </c>
      <c r="D1" s="85">
        <v>2021</v>
      </c>
      <c r="E1" s="85">
        <v>2022</v>
      </c>
      <c r="F1" s="85">
        <v>2023</v>
      </c>
      <c r="G1" s="85">
        <v>2024</v>
      </c>
      <c r="H1" s="85">
        <v>2025</v>
      </c>
      <c r="I1" s="85">
        <v>2026</v>
      </c>
      <c r="K1" s="80" t="s">
        <v>59</v>
      </c>
      <c r="L1" s="80" t="s">
        <v>60</v>
      </c>
      <c r="M1" s="80">
        <v>2021</v>
      </c>
      <c r="N1" s="80">
        <v>2022</v>
      </c>
      <c r="O1" s="80">
        <v>2023</v>
      </c>
      <c r="P1" s="80">
        <v>2024</v>
      </c>
      <c r="Q1" s="80">
        <v>2025</v>
      </c>
      <c r="R1" s="80">
        <v>2026</v>
      </c>
    </row>
    <row r="2" spans="2:23" ht="15" thickTop="1">
      <c r="B2" s="87" t="s">
        <v>61</v>
      </c>
      <c r="C2" s="87" t="s">
        <v>62</v>
      </c>
      <c r="D2" s="88">
        <v>1926.2</v>
      </c>
      <c r="E2" s="88">
        <v>1946.83</v>
      </c>
      <c r="F2" s="88">
        <v>2114.1000000000004</v>
      </c>
      <c r="G2" s="88">
        <v>2049.65</v>
      </c>
      <c r="H2" s="88">
        <v>1694.0700000000002</v>
      </c>
      <c r="I2" s="88">
        <v>478.01</v>
      </c>
      <c r="K2" s="81" t="s">
        <v>61</v>
      </c>
      <c r="L2" s="81" t="s">
        <v>62</v>
      </c>
      <c r="M2" s="82">
        <v>361.44</v>
      </c>
      <c r="N2" s="82">
        <v>457.5200000000001</v>
      </c>
      <c r="O2" s="82">
        <v>562.74</v>
      </c>
      <c r="P2" s="82">
        <v>573.28</v>
      </c>
      <c r="Q2" s="82">
        <v>420.5</v>
      </c>
      <c r="R2" s="82">
        <v>478.01</v>
      </c>
      <c r="T2" s="9">
        <f>MAX(D2:I2)*$V$2+1</f>
        <v>2136.2410000000004</v>
      </c>
      <c r="V2" s="274">
        <v>1.01</v>
      </c>
      <c r="W2" s="275"/>
    </row>
    <row r="3" spans="2:23" ht="15" thickBot="1">
      <c r="B3" s="87" t="s">
        <v>63</v>
      </c>
      <c r="C3" s="87" t="s">
        <v>64</v>
      </c>
      <c r="D3" s="88">
        <v>3371.1099999999997</v>
      </c>
      <c r="E3" s="88">
        <v>3490.9100000000003</v>
      </c>
      <c r="F3" s="88">
        <v>3560.7099999999996</v>
      </c>
      <c r="G3" s="88">
        <v>3098.33</v>
      </c>
      <c r="H3" s="88">
        <v>2115.65</v>
      </c>
      <c r="I3" s="88">
        <v>391.07</v>
      </c>
      <c r="K3" s="81" t="s">
        <v>63</v>
      </c>
      <c r="L3" s="81" t="s">
        <v>64</v>
      </c>
      <c r="M3" s="82">
        <v>716.91000000000008</v>
      </c>
      <c r="N3" s="82">
        <v>877.85</v>
      </c>
      <c r="O3" s="82">
        <v>1025.78</v>
      </c>
      <c r="P3" s="82">
        <v>867.1400000000001</v>
      </c>
      <c r="Q3" s="82">
        <v>490.20000000000005</v>
      </c>
      <c r="R3" s="82">
        <v>391.07</v>
      </c>
      <c r="T3" s="9">
        <f t="shared" ref="T3:T18" si="0">MAX(D3:I3)*$V$2+1</f>
        <v>3597.3170999999998</v>
      </c>
      <c r="V3" s="276"/>
      <c r="W3" s="277"/>
    </row>
    <row r="4" spans="2:23" ht="15" thickTop="1">
      <c r="B4" s="87" t="s">
        <v>65</v>
      </c>
      <c r="C4" s="87" t="s">
        <v>66</v>
      </c>
      <c r="D4" s="88">
        <v>1563.7500000000002</v>
      </c>
      <c r="E4" s="88">
        <v>1674.3000000000004</v>
      </c>
      <c r="F4" s="88">
        <v>1604.2400000000002</v>
      </c>
      <c r="G4" s="88">
        <v>1595.62</v>
      </c>
      <c r="H4" s="88">
        <v>1461.21</v>
      </c>
      <c r="I4" s="88">
        <v>336.53999999999996</v>
      </c>
      <c r="K4" s="81" t="s">
        <v>65</v>
      </c>
      <c r="L4" s="81" t="s">
        <v>66</v>
      </c>
      <c r="M4" s="82">
        <v>365.65</v>
      </c>
      <c r="N4" s="82">
        <v>461.06</v>
      </c>
      <c r="O4" s="82">
        <v>458.28000000000003</v>
      </c>
      <c r="P4" s="82">
        <v>476.02</v>
      </c>
      <c r="Q4" s="82">
        <v>420.86</v>
      </c>
      <c r="R4" s="82">
        <v>336.53999999999996</v>
      </c>
      <c r="T4" s="9">
        <f t="shared" si="0"/>
        <v>1692.0430000000003</v>
      </c>
    </row>
    <row r="5" spans="2:23">
      <c r="B5" s="87" t="s">
        <v>67</v>
      </c>
      <c r="C5" s="87" t="s">
        <v>68</v>
      </c>
      <c r="D5" s="88">
        <v>4246.5300000000007</v>
      </c>
      <c r="E5" s="88">
        <v>4428.8500000000004</v>
      </c>
      <c r="F5" s="88">
        <v>3813.41</v>
      </c>
      <c r="G5" s="88">
        <v>3722.86</v>
      </c>
      <c r="H5" s="88">
        <v>2970.6300000000006</v>
      </c>
      <c r="I5" s="88">
        <v>785.20999999999992</v>
      </c>
      <c r="K5" s="81" t="s">
        <v>67</v>
      </c>
      <c r="L5" s="81" t="s">
        <v>68</v>
      </c>
      <c r="M5" s="82">
        <v>1647.1499999999999</v>
      </c>
      <c r="N5" s="82">
        <v>1791.8500000000001</v>
      </c>
      <c r="O5" s="82">
        <v>1572.24</v>
      </c>
      <c r="P5" s="82">
        <v>1501.75</v>
      </c>
      <c r="Q5" s="82">
        <v>1532.22</v>
      </c>
      <c r="R5" s="82">
        <v>785.20999999999992</v>
      </c>
      <c r="T5" s="9">
        <f t="shared" si="0"/>
        <v>4474.1385</v>
      </c>
    </row>
    <row r="6" spans="2:23">
      <c r="B6" s="87" t="s">
        <v>69</v>
      </c>
      <c r="C6" s="87" t="s">
        <v>70</v>
      </c>
      <c r="D6" s="88">
        <v>4844.6099999999997</v>
      </c>
      <c r="E6" s="88">
        <v>4158.6099999999988</v>
      </c>
      <c r="F6" s="88">
        <v>4508.3100000000004</v>
      </c>
      <c r="G6" s="88">
        <v>4558.43</v>
      </c>
      <c r="H6" s="88">
        <v>4046.0600000000004</v>
      </c>
      <c r="I6" s="88">
        <v>2149.1799999999998</v>
      </c>
      <c r="K6" s="81" t="s">
        <v>69</v>
      </c>
      <c r="L6" s="81" t="s">
        <v>70</v>
      </c>
      <c r="M6" s="82">
        <v>2728.52</v>
      </c>
      <c r="N6" s="82">
        <v>2034.4299999999996</v>
      </c>
      <c r="O6" s="82">
        <v>2298.2599999999998</v>
      </c>
      <c r="P6" s="82">
        <v>2381.0800000000004</v>
      </c>
      <c r="Q6" s="82">
        <v>2403.46</v>
      </c>
      <c r="R6" s="82">
        <v>2149.1799999999998</v>
      </c>
      <c r="T6" s="9">
        <f>MAX(D6:I6)*$V$2+1</f>
        <v>4894.0560999999998</v>
      </c>
    </row>
    <row r="7" spans="2:23">
      <c r="B7" s="87" t="s">
        <v>71</v>
      </c>
      <c r="C7" s="87" t="s">
        <v>72</v>
      </c>
      <c r="D7" s="88">
        <v>1634.38</v>
      </c>
      <c r="E7" s="88">
        <v>1591.6599999999999</v>
      </c>
      <c r="F7" s="88">
        <v>1641.45</v>
      </c>
      <c r="G7" s="88">
        <v>1298.79</v>
      </c>
      <c r="H7" s="88">
        <v>1271.76</v>
      </c>
      <c r="I7" s="88">
        <v>512.64</v>
      </c>
      <c r="K7" s="81" t="s">
        <v>71</v>
      </c>
      <c r="L7" s="81" t="s">
        <v>72</v>
      </c>
      <c r="M7" s="82">
        <v>780.04</v>
      </c>
      <c r="N7" s="82">
        <v>623</v>
      </c>
      <c r="O7" s="82">
        <v>819.6099999999999</v>
      </c>
      <c r="P7" s="82">
        <v>480.66</v>
      </c>
      <c r="Q7" s="82">
        <v>542.49</v>
      </c>
      <c r="R7" s="82">
        <v>512.64</v>
      </c>
      <c r="T7" s="9">
        <f t="shared" si="0"/>
        <v>1658.8645000000001</v>
      </c>
    </row>
    <row r="8" spans="2:23">
      <c r="B8" s="87" t="s">
        <v>73</v>
      </c>
      <c r="C8" s="87" t="s">
        <v>74</v>
      </c>
      <c r="D8" s="88">
        <v>1285.4700000000003</v>
      </c>
      <c r="E8" s="88">
        <v>1239.48</v>
      </c>
      <c r="F8" s="88">
        <v>1367.5999999999997</v>
      </c>
      <c r="G8" s="88">
        <v>1317.73</v>
      </c>
      <c r="H8" s="88">
        <v>1538.3400000000004</v>
      </c>
      <c r="I8" s="88">
        <v>359.49</v>
      </c>
      <c r="K8" s="81" t="s">
        <v>73</v>
      </c>
      <c r="L8" s="81" t="s">
        <v>74</v>
      </c>
      <c r="M8" s="82">
        <v>424.87999999999994</v>
      </c>
      <c r="N8" s="82">
        <v>326.16000000000008</v>
      </c>
      <c r="O8" s="82">
        <v>369.74</v>
      </c>
      <c r="P8" s="82">
        <v>350.85</v>
      </c>
      <c r="Q8" s="82">
        <v>351.07</v>
      </c>
      <c r="R8" s="82">
        <v>359.49</v>
      </c>
      <c r="T8" s="9">
        <f t="shared" si="0"/>
        <v>1554.7234000000003</v>
      </c>
    </row>
    <row r="9" spans="2:23">
      <c r="B9" s="87" t="s">
        <v>75</v>
      </c>
      <c r="C9" s="87" t="s">
        <v>76</v>
      </c>
      <c r="D9" s="88">
        <v>1312.1699999999998</v>
      </c>
      <c r="E9" s="88">
        <v>1112.73</v>
      </c>
      <c r="F9" s="88">
        <v>1217.33</v>
      </c>
      <c r="G9" s="88">
        <v>1186.3700000000003</v>
      </c>
      <c r="H9" s="88">
        <v>1043.07</v>
      </c>
      <c r="I9" s="88">
        <v>399.17</v>
      </c>
      <c r="K9" s="81" t="s">
        <v>75</v>
      </c>
      <c r="L9" s="81" t="s">
        <v>76</v>
      </c>
      <c r="M9" s="82">
        <v>286.2</v>
      </c>
      <c r="N9" s="82">
        <v>281.67</v>
      </c>
      <c r="O9" s="82">
        <v>333.91</v>
      </c>
      <c r="P9" s="82">
        <v>426.44999999999993</v>
      </c>
      <c r="Q9" s="82">
        <v>386.32000000000005</v>
      </c>
      <c r="R9" s="82">
        <v>399.17</v>
      </c>
      <c r="T9" s="9">
        <f t="shared" si="0"/>
        <v>1326.2916999999998</v>
      </c>
    </row>
    <row r="10" spans="2:23">
      <c r="B10" s="87" t="s">
        <v>77</v>
      </c>
      <c r="C10" s="87" t="s">
        <v>78</v>
      </c>
      <c r="D10" s="88">
        <v>1121.0999999999999</v>
      </c>
      <c r="E10" s="88">
        <v>866.24999999999989</v>
      </c>
      <c r="F10" s="88">
        <v>1004.3599999999999</v>
      </c>
      <c r="G10" s="88">
        <v>1134.5900000000001</v>
      </c>
      <c r="H10" s="88">
        <v>1058.1899999999996</v>
      </c>
      <c r="I10" s="88">
        <v>156.83999999999997</v>
      </c>
      <c r="K10" s="81" t="s">
        <v>77</v>
      </c>
      <c r="L10" s="81" t="s">
        <v>78</v>
      </c>
      <c r="M10" s="82">
        <v>301.94</v>
      </c>
      <c r="N10" s="82">
        <v>193.9</v>
      </c>
      <c r="O10" s="82">
        <v>359.71000000000004</v>
      </c>
      <c r="P10" s="82">
        <v>407.66000000000008</v>
      </c>
      <c r="Q10" s="82">
        <v>351.39999999999992</v>
      </c>
      <c r="R10" s="82">
        <v>156.83999999999997</v>
      </c>
      <c r="T10" s="9">
        <f t="shared" si="0"/>
        <v>1146.9359000000002</v>
      </c>
    </row>
    <row r="11" spans="2:23">
      <c r="B11" s="87" t="s">
        <v>79</v>
      </c>
      <c r="C11" s="87" t="s">
        <v>80</v>
      </c>
      <c r="D11" s="88">
        <v>757.72</v>
      </c>
      <c r="E11" s="88">
        <v>747.02999999999986</v>
      </c>
      <c r="F11" s="88">
        <v>695.06000000000006</v>
      </c>
      <c r="G11" s="88">
        <v>939.63</v>
      </c>
      <c r="H11" s="88">
        <v>759.78</v>
      </c>
      <c r="I11" s="88">
        <v>182.35999999999999</v>
      </c>
      <c r="K11" s="81" t="s">
        <v>79</v>
      </c>
      <c r="L11" s="81" t="s">
        <v>80</v>
      </c>
      <c r="M11" s="82">
        <v>123.83000000000001</v>
      </c>
      <c r="N11" s="82">
        <v>119.1</v>
      </c>
      <c r="O11" s="82">
        <v>172.42999999999998</v>
      </c>
      <c r="P11" s="82">
        <v>267.10000000000002</v>
      </c>
      <c r="Q11" s="82">
        <v>161.91</v>
      </c>
      <c r="R11" s="82">
        <v>182.35999999999999</v>
      </c>
      <c r="T11" s="9">
        <f t="shared" si="0"/>
        <v>950.02629999999999</v>
      </c>
    </row>
    <row r="12" spans="2:23">
      <c r="B12" s="87" t="s">
        <v>81</v>
      </c>
      <c r="C12" s="87" t="s">
        <v>82</v>
      </c>
      <c r="D12" s="88">
        <v>2089.9199999999996</v>
      </c>
      <c r="E12" s="88">
        <v>2384.5000000000005</v>
      </c>
      <c r="F12" s="88">
        <v>2717.72</v>
      </c>
      <c r="G12" s="88">
        <v>2522.8600000000006</v>
      </c>
      <c r="H12" s="88">
        <v>1953.43</v>
      </c>
      <c r="I12" s="88">
        <v>320.27</v>
      </c>
      <c r="K12" s="81" t="s">
        <v>81</v>
      </c>
      <c r="L12" s="81" t="s">
        <v>82</v>
      </c>
      <c r="M12" s="82">
        <v>421.93</v>
      </c>
      <c r="N12" s="82">
        <v>636.18000000000006</v>
      </c>
      <c r="O12" s="82">
        <v>754.13000000000011</v>
      </c>
      <c r="P12" s="82">
        <v>777.23</v>
      </c>
      <c r="Q12" s="82">
        <v>498.57000000000005</v>
      </c>
      <c r="R12" s="82">
        <v>320.27</v>
      </c>
      <c r="T12" s="9">
        <f t="shared" si="0"/>
        <v>2745.8971999999999</v>
      </c>
    </row>
    <row r="13" spans="2:23">
      <c r="B13" s="87" t="s">
        <v>83</v>
      </c>
      <c r="C13" s="87" t="s">
        <v>84</v>
      </c>
      <c r="D13" s="88">
        <v>2998.2599999999998</v>
      </c>
      <c r="E13" s="88">
        <v>2295.1799999999998</v>
      </c>
      <c r="F13" s="88">
        <v>2191.87</v>
      </c>
      <c r="G13" s="88">
        <v>1720.86</v>
      </c>
      <c r="H13" s="88">
        <v>1578.81</v>
      </c>
      <c r="I13" s="88">
        <v>610.16000000000008</v>
      </c>
      <c r="K13" s="81" t="s">
        <v>83</v>
      </c>
      <c r="L13" s="81" t="s">
        <v>84</v>
      </c>
      <c r="M13" s="82">
        <v>1306.4000000000001</v>
      </c>
      <c r="N13" s="82">
        <v>966.04000000000008</v>
      </c>
      <c r="O13" s="82">
        <v>804.53</v>
      </c>
      <c r="P13" s="82">
        <v>750.19</v>
      </c>
      <c r="Q13" s="82">
        <v>787</v>
      </c>
      <c r="R13" s="82">
        <v>610.16000000000008</v>
      </c>
      <c r="T13" s="9">
        <f t="shared" si="0"/>
        <v>3029.2425999999996</v>
      </c>
    </row>
    <row r="14" spans="2:23">
      <c r="B14" s="87" t="s">
        <v>85</v>
      </c>
      <c r="C14" s="87" t="s">
        <v>86</v>
      </c>
      <c r="D14" s="88">
        <v>768.85</v>
      </c>
      <c r="E14" s="88">
        <v>1365.99</v>
      </c>
      <c r="F14" s="88">
        <v>1387.63</v>
      </c>
      <c r="G14" s="88">
        <v>1490.27</v>
      </c>
      <c r="H14" s="88">
        <v>968.28000000000009</v>
      </c>
      <c r="I14" s="88">
        <v>369.76</v>
      </c>
      <c r="K14" s="81" t="s">
        <v>85</v>
      </c>
      <c r="L14" s="81" t="s">
        <v>86</v>
      </c>
      <c r="M14" s="82">
        <v>419.85</v>
      </c>
      <c r="N14" s="82">
        <v>548.73</v>
      </c>
      <c r="O14" s="82">
        <v>712.07</v>
      </c>
      <c r="P14" s="82">
        <v>802</v>
      </c>
      <c r="Q14" s="82">
        <v>496.09999999999997</v>
      </c>
      <c r="R14" s="82">
        <v>369.76</v>
      </c>
      <c r="T14" s="9">
        <f t="shared" si="0"/>
        <v>1506.1727000000001</v>
      </c>
    </row>
    <row r="15" spans="2:23">
      <c r="B15" s="87" t="s">
        <v>87</v>
      </c>
      <c r="C15" s="87" t="s">
        <v>88</v>
      </c>
      <c r="D15" s="88">
        <v>1496.4</v>
      </c>
      <c r="E15" s="88">
        <v>1740.56</v>
      </c>
      <c r="F15" s="88">
        <v>1961.5299999999997</v>
      </c>
      <c r="G15" s="88">
        <v>1771.3400000000001</v>
      </c>
      <c r="H15" s="88">
        <v>1725.39</v>
      </c>
      <c r="I15" s="88">
        <v>659.44999999999993</v>
      </c>
      <c r="K15" s="81" t="s">
        <v>87</v>
      </c>
      <c r="L15" s="81" t="s">
        <v>88</v>
      </c>
      <c r="M15" s="82">
        <v>537.47</v>
      </c>
      <c r="N15" s="82">
        <v>773.36000000000013</v>
      </c>
      <c r="O15" s="82">
        <v>887.53</v>
      </c>
      <c r="P15" s="82">
        <v>796.25</v>
      </c>
      <c r="Q15" s="82">
        <v>808.78</v>
      </c>
      <c r="R15" s="82">
        <v>659.44999999999993</v>
      </c>
      <c r="T15" s="9">
        <f t="shared" si="0"/>
        <v>1982.1452999999997</v>
      </c>
    </row>
    <row r="16" spans="2:23">
      <c r="B16" s="87" t="s">
        <v>89</v>
      </c>
      <c r="C16" s="87" t="s">
        <v>90</v>
      </c>
      <c r="D16" s="88">
        <v>87</v>
      </c>
      <c r="E16" s="88">
        <v>161</v>
      </c>
      <c r="F16" s="88">
        <v>145.5</v>
      </c>
      <c r="G16" s="88">
        <v>73</v>
      </c>
      <c r="H16" s="88">
        <v>91.5</v>
      </c>
      <c r="I16" s="88">
        <v>21.5</v>
      </c>
      <c r="K16" s="81" t="s">
        <v>89</v>
      </c>
      <c r="L16" s="81" t="s">
        <v>90</v>
      </c>
      <c r="M16" s="82">
        <v>0</v>
      </c>
      <c r="N16" s="82">
        <v>102</v>
      </c>
      <c r="O16" s="82">
        <v>77.5</v>
      </c>
      <c r="P16" s="82">
        <v>44</v>
      </c>
      <c r="Q16" s="82">
        <v>65.5</v>
      </c>
      <c r="R16" s="82">
        <v>21.5</v>
      </c>
      <c r="T16" s="9">
        <f t="shared" si="0"/>
        <v>163.61000000000001</v>
      </c>
    </row>
    <row r="17" spans="2:20">
      <c r="B17" s="87" t="s">
        <v>91</v>
      </c>
      <c r="C17" s="87" t="s">
        <v>92</v>
      </c>
      <c r="D17" s="88">
        <v>111.32</v>
      </c>
      <c r="E17" s="88">
        <v>223.15</v>
      </c>
      <c r="F17" s="88">
        <v>169.63</v>
      </c>
      <c r="G17" s="88">
        <v>105.94999999999999</v>
      </c>
      <c r="H17" s="88">
        <v>177.37</v>
      </c>
      <c r="I17" s="88">
        <v>21.25</v>
      </c>
      <c r="K17" s="81" t="s">
        <v>91</v>
      </c>
      <c r="L17" s="81" t="s">
        <v>92</v>
      </c>
      <c r="M17" s="82">
        <v>45.28</v>
      </c>
      <c r="N17" s="82">
        <v>131.01</v>
      </c>
      <c r="O17" s="82">
        <v>77.460000000000008</v>
      </c>
      <c r="P17" s="82">
        <v>56.230000000000004</v>
      </c>
      <c r="Q17" s="82">
        <v>88.43</v>
      </c>
      <c r="R17" s="82">
        <v>21.25</v>
      </c>
      <c r="T17" s="9">
        <f t="shared" si="0"/>
        <v>226.38150000000002</v>
      </c>
    </row>
    <row r="18" spans="2:20">
      <c r="B18" s="87"/>
      <c r="C18" s="87"/>
      <c r="D18" s="88">
        <v>29614.789999999997</v>
      </c>
      <c r="E18" s="88">
        <v>29427.03</v>
      </c>
      <c r="F18" s="88">
        <v>30100.450000000004</v>
      </c>
      <c r="G18" s="88">
        <v>28586.280000000002</v>
      </c>
      <c r="H18" s="88">
        <v>24453.54</v>
      </c>
      <c r="I18" s="88">
        <v>7752.9000000000005</v>
      </c>
      <c r="K18" s="81"/>
      <c r="L18" s="81"/>
      <c r="M18" s="82">
        <v>10467.49</v>
      </c>
      <c r="N18" s="82">
        <v>10323.86</v>
      </c>
      <c r="O18" s="82">
        <v>11285.919999999998</v>
      </c>
      <c r="P18" s="82">
        <v>10957.890000000001</v>
      </c>
      <c r="Q18" s="82">
        <v>9804.81</v>
      </c>
      <c r="R18" s="82">
        <v>7752.9000000000005</v>
      </c>
      <c r="T18" s="9">
        <f t="shared" si="0"/>
        <v>30402.454500000003</v>
      </c>
    </row>
    <row r="20" spans="2:20"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</row>
    <row r="22" spans="2:20">
      <c r="B22" s="110"/>
    </row>
  </sheetData>
  <sheetProtection sheet="1" objects="1" scenarios="1"/>
  <mergeCells count="1">
    <mergeCell ref="V2:W3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B1:W22"/>
  <sheetViews>
    <sheetView zoomScale="75" zoomScaleNormal="75" workbookViewId="0">
      <selection activeCell="B1" sqref="B1:R1048576"/>
    </sheetView>
  </sheetViews>
  <sheetFormatPr defaultRowHeight="14.4"/>
  <cols>
    <col min="2" max="2" width="8.88671875" style="86"/>
    <col min="3" max="3" width="25.33203125" style="86" customWidth="1"/>
    <col min="4" max="11" width="8.88671875" style="86"/>
    <col min="12" max="12" width="25.33203125" style="86" customWidth="1"/>
    <col min="13" max="18" width="8.88671875" style="86"/>
  </cols>
  <sheetData>
    <row r="1" spans="2:23" ht="15" thickBot="1">
      <c r="B1" s="85" t="s">
        <v>59</v>
      </c>
      <c r="C1" s="85" t="s">
        <v>60</v>
      </c>
      <c r="D1" s="85">
        <v>2021</v>
      </c>
      <c r="E1" s="85">
        <v>2022</v>
      </c>
      <c r="F1" s="85">
        <v>2023</v>
      </c>
      <c r="G1" s="85">
        <v>2024</v>
      </c>
      <c r="H1" s="85">
        <v>2025</v>
      </c>
      <c r="I1" s="85">
        <v>2026</v>
      </c>
      <c r="K1" s="80" t="s">
        <v>59</v>
      </c>
      <c r="L1" s="80" t="s">
        <v>60</v>
      </c>
      <c r="M1" s="80">
        <v>2021</v>
      </c>
      <c r="N1" s="80">
        <v>2022</v>
      </c>
      <c r="O1" s="80">
        <v>2023</v>
      </c>
      <c r="P1" s="80">
        <v>2024</v>
      </c>
      <c r="Q1" s="80">
        <v>2025</v>
      </c>
      <c r="R1" s="80">
        <v>2026</v>
      </c>
    </row>
    <row r="2" spans="2:23" ht="15" thickTop="1">
      <c r="B2" s="87" t="s">
        <v>61</v>
      </c>
      <c r="C2" s="87" t="s">
        <v>62</v>
      </c>
      <c r="D2" s="88">
        <v>1004</v>
      </c>
      <c r="E2" s="88">
        <v>1723</v>
      </c>
      <c r="F2" s="88">
        <v>2151</v>
      </c>
      <c r="G2" s="88">
        <v>2077</v>
      </c>
      <c r="H2" s="88">
        <v>1604</v>
      </c>
      <c r="I2" s="88">
        <v>710</v>
      </c>
      <c r="K2" s="81" t="s">
        <v>61</v>
      </c>
      <c r="L2" s="81" t="s">
        <v>62</v>
      </c>
      <c r="M2" s="82">
        <v>349</v>
      </c>
      <c r="N2" s="82">
        <v>829</v>
      </c>
      <c r="O2" s="82">
        <v>1003</v>
      </c>
      <c r="P2" s="82">
        <v>1200</v>
      </c>
      <c r="Q2" s="82">
        <v>793</v>
      </c>
      <c r="R2" s="82">
        <v>710</v>
      </c>
      <c r="T2" s="9">
        <f>MAX(D2:I2)*$V$2+1</f>
        <v>2173.5100000000002</v>
      </c>
      <c r="V2" s="274">
        <v>1.01</v>
      </c>
      <c r="W2" s="275"/>
    </row>
    <row r="3" spans="2:23" ht="15" thickBot="1">
      <c r="B3" s="87" t="s">
        <v>63</v>
      </c>
      <c r="C3" s="87" t="s">
        <v>64</v>
      </c>
      <c r="D3" s="88">
        <v>12756</v>
      </c>
      <c r="E3" s="88">
        <v>13976</v>
      </c>
      <c r="F3" s="88">
        <v>11874</v>
      </c>
      <c r="G3" s="88">
        <v>12291</v>
      </c>
      <c r="H3" s="88">
        <v>12768</v>
      </c>
      <c r="I3" s="88">
        <v>5188</v>
      </c>
      <c r="K3" s="81" t="s">
        <v>63</v>
      </c>
      <c r="L3" s="81" t="s">
        <v>64</v>
      </c>
      <c r="M3" s="82">
        <v>5195</v>
      </c>
      <c r="N3" s="82">
        <v>7610</v>
      </c>
      <c r="O3" s="82">
        <v>6463</v>
      </c>
      <c r="P3" s="82">
        <v>6519</v>
      </c>
      <c r="Q3" s="82">
        <v>7158</v>
      </c>
      <c r="R3" s="82">
        <v>5188</v>
      </c>
      <c r="T3" s="9">
        <f t="shared" ref="T3:T18" si="0">MAX(D3:I3)*$V$2+1</f>
        <v>14116.76</v>
      </c>
      <c r="V3" s="276"/>
      <c r="W3" s="277"/>
    </row>
    <row r="4" spans="2:23" ht="15" thickTop="1">
      <c r="B4" s="87" t="s">
        <v>65</v>
      </c>
      <c r="C4" s="87" t="s">
        <v>66</v>
      </c>
      <c r="D4" s="88">
        <v>2959</v>
      </c>
      <c r="E4" s="88">
        <v>3669</v>
      </c>
      <c r="F4" s="88">
        <v>3562</v>
      </c>
      <c r="G4" s="88">
        <v>4288</v>
      </c>
      <c r="H4" s="88">
        <v>5657</v>
      </c>
      <c r="I4" s="88">
        <v>2669</v>
      </c>
      <c r="K4" s="81" t="s">
        <v>65</v>
      </c>
      <c r="L4" s="81" t="s">
        <v>66</v>
      </c>
      <c r="M4" s="82">
        <v>1314</v>
      </c>
      <c r="N4" s="82">
        <v>1719</v>
      </c>
      <c r="O4" s="82">
        <v>2046</v>
      </c>
      <c r="P4" s="82">
        <v>2110</v>
      </c>
      <c r="Q4" s="82">
        <v>2804</v>
      </c>
      <c r="R4" s="82">
        <v>2669</v>
      </c>
      <c r="T4" s="9">
        <f t="shared" si="0"/>
        <v>5714.57</v>
      </c>
    </row>
    <row r="5" spans="2:23">
      <c r="B5" s="87" t="s">
        <v>67</v>
      </c>
      <c r="C5" s="87" t="s">
        <v>68</v>
      </c>
      <c r="D5" s="88">
        <v>4924</v>
      </c>
      <c r="E5" s="88">
        <v>5882</v>
      </c>
      <c r="F5" s="88">
        <v>6327</v>
      </c>
      <c r="G5" s="88">
        <v>4969</v>
      </c>
      <c r="H5" s="88">
        <v>5066</v>
      </c>
      <c r="I5" s="88">
        <v>1729</v>
      </c>
      <c r="K5" s="81" t="s">
        <v>67</v>
      </c>
      <c r="L5" s="81" t="s">
        <v>68</v>
      </c>
      <c r="M5" s="82">
        <v>2216</v>
      </c>
      <c r="N5" s="82">
        <v>2860</v>
      </c>
      <c r="O5" s="82">
        <v>3374</v>
      </c>
      <c r="P5" s="82">
        <v>2807</v>
      </c>
      <c r="Q5" s="82">
        <v>2900</v>
      </c>
      <c r="R5" s="82">
        <v>1729</v>
      </c>
      <c r="T5" s="9">
        <f t="shared" si="0"/>
        <v>6391.27</v>
      </c>
    </row>
    <row r="6" spans="2:23">
      <c r="B6" s="87" t="s">
        <v>69</v>
      </c>
      <c r="C6" s="87" t="s">
        <v>70</v>
      </c>
      <c r="D6" s="88">
        <v>17604</v>
      </c>
      <c r="E6" s="88">
        <v>17109</v>
      </c>
      <c r="F6" s="88">
        <v>16273</v>
      </c>
      <c r="G6" s="88">
        <v>16678</v>
      </c>
      <c r="H6" s="88">
        <v>14874</v>
      </c>
      <c r="I6" s="88">
        <v>7073</v>
      </c>
      <c r="K6" s="81" t="s">
        <v>69</v>
      </c>
      <c r="L6" s="81" t="s">
        <v>70</v>
      </c>
      <c r="M6" s="82">
        <v>8880</v>
      </c>
      <c r="N6" s="82">
        <v>9305</v>
      </c>
      <c r="O6" s="82">
        <v>9074</v>
      </c>
      <c r="P6" s="82">
        <v>8966</v>
      </c>
      <c r="Q6" s="82">
        <v>8439</v>
      </c>
      <c r="R6" s="82">
        <v>7073</v>
      </c>
      <c r="T6" s="9">
        <f t="shared" si="0"/>
        <v>17781.04</v>
      </c>
    </row>
    <row r="7" spans="2:23">
      <c r="B7" s="87" t="s">
        <v>71</v>
      </c>
      <c r="C7" s="87" t="s">
        <v>72</v>
      </c>
      <c r="D7" s="88">
        <v>3530</v>
      </c>
      <c r="E7" s="88">
        <v>3406</v>
      </c>
      <c r="F7" s="88">
        <v>4400</v>
      </c>
      <c r="G7" s="88">
        <v>4427</v>
      </c>
      <c r="H7" s="88">
        <v>4786</v>
      </c>
      <c r="I7" s="88">
        <v>2305</v>
      </c>
      <c r="K7" s="81" t="s">
        <v>71</v>
      </c>
      <c r="L7" s="81" t="s">
        <v>72</v>
      </c>
      <c r="M7" s="82">
        <v>1901</v>
      </c>
      <c r="N7" s="82">
        <v>1642</v>
      </c>
      <c r="O7" s="82">
        <v>2688</v>
      </c>
      <c r="P7" s="82">
        <v>2319</v>
      </c>
      <c r="Q7" s="82">
        <v>2513</v>
      </c>
      <c r="R7" s="82">
        <v>2305</v>
      </c>
      <c r="T7" s="9">
        <f t="shared" si="0"/>
        <v>4834.8599999999997</v>
      </c>
    </row>
    <row r="8" spans="2:23">
      <c r="B8" s="87" t="s">
        <v>73</v>
      </c>
      <c r="C8" s="87" t="s">
        <v>74</v>
      </c>
      <c r="D8" s="88">
        <v>1970</v>
      </c>
      <c r="E8" s="88">
        <v>2705</v>
      </c>
      <c r="F8" s="88">
        <v>5671</v>
      </c>
      <c r="G8" s="88">
        <v>7202</v>
      </c>
      <c r="H8" s="88">
        <v>7367</v>
      </c>
      <c r="I8" s="88">
        <v>3118</v>
      </c>
      <c r="K8" s="81" t="s">
        <v>73</v>
      </c>
      <c r="L8" s="81" t="s">
        <v>74</v>
      </c>
      <c r="M8" s="82">
        <v>756</v>
      </c>
      <c r="N8" s="82">
        <v>1311</v>
      </c>
      <c r="O8" s="82">
        <v>2653</v>
      </c>
      <c r="P8" s="82">
        <v>4201</v>
      </c>
      <c r="Q8" s="82">
        <v>3861</v>
      </c>
      <c r="R8" s="82">
        <v>3118</v>
      </c>
      <c r="T8" s="9">
        <f t="shared" si="0"/>
        <v>7441.67</v>
      </c>
    </row>
    <row r="9" spans="2:23">
      <c r="B9" s="87" t="s">
        <v>75</v>
      </c>
      <c r="C9" s="87" t="s">
        <v>76</v>
      </c>
      <c r="D9" s="88">
        <v>1000</v>
      </c>
      <c r="E9" s="88">
        <v>1691</v>
      </c>
      <c r="F9" s="88">
        <v>2261</v>
      </c>
      <c r="G9" s="88">
        <v>2637</v>
      </c>
      <c r="H9" s="88">
        <v>2599</v>
      </c>
      <c r="I9" s="88">
        <v>889</v>
      </c>
      <c r="K9" s="81" t="s">
        <v>75</v>
      </c>
      <c r="L9" s="81" t="s">
        <v>76</v>
      </c>
      <c r="M9" s="82">
        <v>404</v>
      </c>
      <c r="N9" s="82">
        <v>870</v>
      </c>
      <c r="O9" s="82">
        <v>1131</v>
      </c>
      <c r="P9" s="82">
        <v>1106</v>
      </c>
      <c r="Q9" s="82">
        <v>1594</v>
      </c>
      <c r="R9" s="82">
        <v>889</v>
      </c>
      <c r="T9" s="9">
        <f t="shared" si="0"/>
        <v>2664.37</v>
      </c>
    </row>
    <row r="10" spans="2:23">
      <c r="B10" s="87" t="s">
        <v>77</v>
      </c>
      <c r="C10" s="87" t="s">
        <v>78</v>
      </c>
      <c r="D10" s="88">
        <v>1852</v>
      </c>
      <c r="E10" s="88">
        <v>1501</v>
      </c>
      <c r="F10" s="88">
        <v>1772</v>
      </c>
      <c r="G10" s="88">
        <v>2120</v>
      </c>
      <c r="H10" s="88">
        <v>1877</v>
      </c>
      <c r="I10" s="88">
        <v>856</v>
      </c>
      <c r="K10" s="81" t="s">
        <v>77</v>
      </c>
      <c r="L10" s="81" t="s">
        <v>78</v>
      </c>
      <c r="M10" s="82">
        <v>1129</v>
      </c>
      <c r="N10" s="82">
        <v>858</v>
      </c>
      <c r="O10" s="82">
        <v>845</v>
      </c>
      <c r="P10" s="82">
        <v>1054</v>
      </c>
      <c r="Q10" s="82">
        <v>1178</v>
      </c>
      <c r="R10" s="82">
        <v>856</v>
      </c>
      <c r="T10" s="9">
        <f t="shared" si="0"/>
        <v>2142.1999999999998</v>
      </c>
    </row>
    <row r="11" spans="2:23">
      <c r="B11" s="87" t="s">
        <v>79</v>
      </c>
      <c r="C11" s="87" t="s">
        <v>80</v>
      </c>
      <c r="D11" s="88">
        <v>300</v>
      </c>
      <c r="E11" s="88">
        <v>498</v>
      </c>
      <c r="F11" s="88">
        <v>463</v>
      </c>
      <c r="G11" s="88">
        <v>490</v>
      </c>
      <c r="H11" s="88">
        <v>704</v>
      </c>
      <c r="I11" s="88">
        <v>574</v>
      </c>
      <c r="K11" s="81" t="s">
        <v>79</v>
      </c>
      <c r="L11" s="81" t="s">
        <v>80</v>
      </c>
      <c r="M11" s="82">
        <v>100</v>
      </c>
      <c r="N11" s="82">
        <v>285</v>
      </c>
      <c r="O11" s="82">
        <v>228</v>
      </c>
      <c r="P11" s="82">
        <v>330</v>
      </c>
      <c r="Q11" s="82">
        <v>268</v>
      </c>
      <c r="R11" s="82">
        <v>574</v>
      </c>
      <c r="T11" s="9">
        <f t="shared" si="0"/>
        <v>712.04</v>
      </c>
    </row>
    <row r="12" spans="2:23">
      <c r="B12" s="87" t="s">
        <v>81</v>
      </c>
      <c r="C12" s="87" t="s">
        <v>82</v>
      </c>
      <c r="D12" s="88">
        <v>1490</v>
      </c>
      <c r="E12" s="88">
        <v>1624</v>
      </c>
      <c r="F12" s="88">
        <v>2360</v>
      </c>
      <c r="G12" s="88">
        <v>2822</v>
      </c>
      <c r="H12" s="88">
        <v>2581</v>
      </c>
      <c r="I12" s="88">
        <v>877</v>
      </c>
      <c r="K12" s="81" t="s">
        <v>81</v>
      </c>
      <c r="L12" s="81" t="s">
        <v>82</v>
      </c>
      <c r="M12" s="82">
        <v>745</v>
      </c>
      <c r="N12" s="82">
        <v>897</v>
      </c>
      <c r="O12" s="82">
        <v>1365</v>
      </c>
      <c r="P12" s="82">
        <v>1423</v>
      </c>
      <c r="Q12" s="82">
        <v>1425</v>
      </c>
      <c r="R12" s="82">
        <v>877</v>
      </c>
      <c r="T12" s="9">
        <f t="shared" si="0"/>
        <v>2851.22</v>
      </c>
    </row>
    <row r="13" spans="2:23">
      <c r="B13" s="87" t="s">
        <v>83</v>
      </c>
      <c r="C13" s="87" t="s">
        <v>84</v>
      </c>
      <c r="D13" s="88">
        <v>1406</v>
      </c>
      <c r="E13" s="88">
        <v>2278</v>
      </c>
      <c r="F13" s="88">
        <v>2881</v>
      </c>
      <c r="G13" s="88">
        <v>2665</v>
      </c>
      <c r="H13" s="88">
        <v>2439</v>
      </c>
      <c r="I13" s="88">
        <v>791</v>
      </c>
      <c r="K13" s="81" t="s">
        <v>83</v>
      </c>
      <c r="L13" s="81" t="s">
        <v>84</v>
      </c>
      <c r="M13" s="82">
        <v>638</v>
      </c>
      <c r="N13" s="82">
        <v>1145</v>
      </c>
      <c r="O13" s="82">
        <v>1456</v>
      </c>
      <c r="P13" s="82">
        <v>1433</v>
      </c>
      <c r="Q13" s="82">
        <v>1252</v>
      </c>
      <c r="R13" s="82">
        <v>791</v>
      </c>
      <c r="T13" s="9">
        <f t="shared" si="0"/>
        <v>2910.81</v>
      </c>
    </row>
    <row r="14" spans="2:23">
      <c r="B14" s="87" t="s">
        <v>85</v>
      </c>
      <c r="C14" s="87" t="s">
        <v>86</v>
      </c>
      <c r="D14" s="88">
        <v>1126</v>
      </c>
      <c r="E14" s="88">
        <v>2275</v>
      </c>
      <c r="F14" s="88">
        <v>2858</v>
      </c>
      <c r="G14" s="88">
        <v>5281</v>
      </c>
      <c r="H14" s="88">
        <v>5492</v>
      </c>
      <c r="I14" s="88">
        <v>2723</v>
      </c>
      <c r="K14" s="81" t="s">
        <v>85</v>
      </c>
      <c r="L14" s="81" t="s">
        <v>86</v>
      </c>
      <c r="M14" s="82">
        <v>362</v>
      </c>
      <c r="N14" s="82">
        <v>1257</v>
      </c>
      <c r="O14" s="82">
        <v>1379</v>
      </c>
      <c r="P14" s="82">
        <v>1896</v>
      </c>
      <c r="Q14" s="82">
        <v>2735</v>
      </c>
      <c r="R14" s="82">
        <v>2723</v>
      </c>
      <c r="T14" s="9">
        <f t="shared" si="0"/>
        <v>5547.92</v>
      </c>
    </row>
    <row r="15" spans="2:23">
      <c r="B15" s="87" t="s">
        <v>87</v>
      </c>
      <c r="C15" s="87" t="s">
        <v>88</v>
      </c>
      <c r="D15" s="88">
        <v>4008</v>
      </c>
      <c r="E15" s="88">
        <v>4714</v>
      </c>
      <c r="F15" s="88">
        <v>6026</v>
      </c>
      <c r="G15" s="88">
        <v>4996</v>
      </c>
      <c r="H15" s="88">
        <v>3914</v>
      </c>
      <c r="I15" s="88">
        <v>913</v>
      </c>
      <c r="K15" s="81" t="s">
        <v>87</v>
      </c>
      <c r="L15" s="81" t="s">
        <v>88</v>
      </c>
      <c r="M15" s="82">
        <v>1736</v>
      </c>
      <c r="N15" s="82">
        <v>2373</v>
      </c>
      <c r="O15" s="82">
        <v>3542</v>
      </c>
      <c r="P15" s="82">
        <v>2750</v>
      </c>
      <c r="Q15" s="82">
        <v>2263</v>
      </c>
      <c r="R15" s="82">
        <v>913</v>
      </c>
      <c r="T15" s="9">
        <f t="shared" si="0"/>
        <v>6087.26</v>
      </c>
    </row>
    <row r="16" spans="2:23">
      <c r="B16" s="87" t="s">
        <v>89</v>
      </c>
      <c r="C16" s="87" t="s">
        <v>90</v>
      </c>
      <c r="D16" s="88">
        <v>355</v>
      </c>
      <c r="E16" s="88">
        <v>485</v>
      </c>
      <c r="F16" s="88">
        <v>561</v>
      </c>
      <c r="G16" s="88">
        <v>697</v>
      </c>
      <c r="H16" s="88">
        <v>638</v>
      </c>
      <c r="I16" s="88">
        <v>154</v>
      </c>
      <c r="K16" s="81" t="s">
        <v>89</v>
      </c>
      <c r="L16" s="81" t="s">
        <v>90</v>
      </c>
      <c r="M16" s="82">
        <v>39</v>
      </c>
      <c r="N16" s="82">
        <v>351</v>
      </c>
      <c r="O16" s="82">
        <v>303</v>
      </c>
      <c r="P16" s="82">
        <v>411</v>
      </c>
      <c r="Q16" s="82">
        <v>366</v>
      </c>
      <c r="R16" s="82">
        <v>154</v>
      </c>
      <c r="T16" s="9">
        <f t="shared" si="0"/>
        <v>704.97</v>
      </c>
    </row>
    <row r="17" spans="2:20">
      <c r="B17" s="87" t="s">
        <v>91</v>
      </c>
      <c r="C17" s="87" t="s">
        <v>92</v>
      </c>
      <c r="D17" s="88">
        <v>779</v>
      </c>
      <c r="E17" s="88">
        <v>532</v>
      </c>
      <c r="F17" s="88">
        <v>462</v>
      </c>
      <c r="G17" s="88">
        <v>504</v>
      </c>
      <c r="H17" s="88">
        <v>667</v>
      </c>
      <c r="I17" s="88">
        <v>169</v>
      </c>
      <c r="K17" s="81" t="s">
        <v>91</v>
      </c>
      <c r="L17" s="81" t="s">
        <v>92</v>
      </c>
      <c r="M17" s="82">
        <v>429</v>
      </c>
      <c r="N17" s="82">
        <v>372</v>
      </c>
      <c r="O17" s="82">
        <v>173</v>
      </c>
      <c r="P17" s="82">
        <v>257</v>
      </c>
      <c r="Q17" s="82">
        <v>351</v>
      </c>
      <c r="R17" s="82">
        <v>169</v>
      </c>
      <c r="T17" s="9">
        <f t="shared" si="0"/>
        <v>787.79</v>
      </c>
    </row>
    <row r="18" spans="2:20">
      <c r="B18" s="87"/>
      <c r="C18" s="87"/>
      <c r="D18" s="88">
        <v>57063</v>
      </c>
      <c r="E18" s="88">
        <v>64068</v>
      </c>
      <c r="F18" s="88">
        <v>69902</v>
      </c>
      <c r="G18" s="88">
        <v>74144</v>
      </c>
      <c r="H18" s="88">
        <v>73033</v>
      </c>
      <c r="I18" s="88">
        <v>30738</v>
      </c>
      <c r="K18" s="81"/>
      <c r="L18" s="81"/>
      <c r="M18" s="82">
        <v>26193</v>
      </c>
      <c r="N18" s="82">
        <v>33684</v>
      </c>
      <c r="O18" s="82">
        <v>37723</v>
      </c>
      <c r="P18" s="82">
        <v>38782</v>
      </c>
      <c r="Q18" s="82">
        <v>39900</v>
      </c>
      <c r="R18" s="82">
        <v>30738</v>
      </c>
      <c r="T18" s="9">
        <f t="shared" si="0"/>
        <v>74886.44</v>
      </c>
    </row>
    <row r="20" spans="2:20"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</row>
    <row r="22" spans="2:20">
      <c r="B22" s="110"/>
    </row>
  </sheetData>
  <sheetProtection sheet="1" objects="1" scenarios="1"/>
  <mergeCells count="1">
    <mergeCell ref="V2:W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8171-5913-4193-BB70-48D93C32CC7E}">
  <sheetPr codeName="Sheet2">
    <tabColor theme="9" tint="0.39997558519241921"/>
  </sheetPr>
  <dimension ref="A1:Y382"/>
  <sheetViews>
    <sheetView zoomScale="80" zoomScaleNormal="80" workbookViewId="0"/>
  </sheetViews>
  <sheetFormatPr defaultRowHeight="14.4"/>
  <cols>
    <col min="1" max="2" width="2.6640625" style="1" customWidth="1"/>
    <col min="3" max="3" width="65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3:25" ht="15" customHeight="1">
      <c r="D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3:25" ht="15" customHeight="1">
      <c r="E2" s="16"/>
    </row>
    <row r="3" spans="3:25" ht="15" customHeight="1">
      <c r="C3" s="231" t="str">
        <f>Data_Membership!C$2</f>
        <v>NORTHEAST DISTRICT - NORTHERN REGION</v>
      </c>
      <c r="E3" s="58">
        <v>13</v>
      </c>
      <c r="F3" s="40"/>
      <c r="K3" s="214" t="s">
        <v>31</v>
      </c>
    </row>
    <row r="4" spans="3:25" ht="15" customHeight="1">
      <c r="C4" s="232"/>
      <c r="E4" s="16"/>
      <c r="K4" s="215"/>
    </row>
    <row r="5" spans="3:25" ht="15" customHeight="1">
      <c r="E5" s="16"/>
      <c r="K5" s="216"/>
    </row>
    <row r="6" spans="3:25" ht="15" customHeight="1">
      <c r="C6" s="212" t="str">
        <f>CONCATENATE(Date_Control!C3," ",Date_Control!C6)</f>
        <v>July 2026</v>
      </c>
      <c r="K6" s="44" t="s">
        <v>34</v>
      </c>
    </row>
    <row r="7" spans="3:25" ht="15" customHeight="1">
      <c r="C7" s="213"/>
      <c r="E7" s="19"/>
    </row>
    <row r="8" spans="3:25" ht="15" customHeight="1">
      <c r="E8" s="19"/>
    </row>
    <row r="9" spans="3:25" ht="15" customHeight="1">
      <c r="C9" s="16" t="s">
        <v>1</v>
      </c>
      <c r="I9" s="4"/>
    </row>
    <row r="10" spans="3:25" ht="15" customHeight="1">
      <c r="C10" s="16" t="s">
        <v>0</v>
      </c>
      <c r="E10" s="17"/>
      <c r="H10" s="2"/>
      <c r="I10" s="4"/>
      <c r="J10" s="3"/>
    </row>
    <row r="11" spans="3:25" ht="15" customHeight="1">
      <c r="E11" s="17"/>
      <c r="H11" s="2"/>
      <c r="I11" s="4"/>
      <c r="J11" s="3"/>
    </row>
    <row r="12" spans="3:25" ht="15" customHeight="1">
      <c r="C12" s="16" t="s">
        <v>32</v>
      </c>
      <c r="E12" s="17"/>
      <c r="H12" s="2"/>
      <c r="I12" s="4"/>
      <c r="J12" s="3"/>
    </row>
    <row r="13" spans="3:25" ht="15" customHeight="1">
      <c r="C13" s="16" t="str">
        <f>CONCATENATE("is shown if performed before the first day of ",Date_Control!$C$3)</f>
        <v>is shown if performed before the first day of July</v>
      </c>
      <c r="E13" s="41"/>
      <c r="H13" s="2"/>
      <c r="I13" s="4"/>
      <c r="J13" s="3"/>
    </row>
    <row r="14" spans="3:25" ht="15" customHeight="1">
      <c r="C14" s="16" t="s">
        <v>33</v>
      </c>
      <c r="E14" s="17"/>
      <c r="H14" s="2"/>
      <c r="I14" s="4"/>
      <c r="J14" s="3"/>
    </row>
    <row r="15" spans="3:25" ht="15" customHeight="1">
      <c r="E15" s="17"/>
      <c r="I15" s="4"/>
    </row>
    <row r="16" spans="3:25" ht="15" customHeight="1">
      <c r="C16" s="19" t="str">
        <f>CONCATENATE("Membership numbers are as of the first day of ", Date_Control!$C$1)</f>
        <v xml:space="preserve">Membership numbers are as of the first day of </v>
      </c>
      <c r="I16" s="4"/>
    </row>
    <row r="17" spans="1:25" ht="15" customHeight="1">
      <c r="C17" s="19" t="s">
        <v>30</v>
      </c>
    </row>
    <row r="18" spans="1:25" ht="15" customHeight="1"/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31" t="str">
        <f>Data_Membership!C$2</f>
        <v>NORTHEAST DISTRICT - NORTHERN REGION</v>
      </c>
      <c r="D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32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31" t="str">
        <f>Data_Membership!C$2</f>
        <v>NORTHEAST DISTRICT - NORTHERN REGION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32"/>
      <c r="D50" s="3"/>
      <c r="E50" s="8"/>
      <c r="F50" s="3"/>
      <c r="G50" s="8"/>
      <c r="H50" s="8"/>
      <c r="I50" s="8"/>
      <c r="K50" s="8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C68" s="4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31" t="str">
        <f>Data_Membership!C$2</f>
        <v>NORTHEAST DISTRICT - NORTHERN REGION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32"/>
      <c r="D73" s="3"/>
      <c r="E73" s="8"/>
      <c r="F73" s="3"/>
      <c r="G73" s="8"/>
      <c r="I73" s="8"/>
      <c r="K73" s="8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B81" s="2"/>
      <c r="D81" s="3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B82" s="2"/>
      <c r="D82" s="3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C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C91" s="4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31" t="str">
        <f>Data_Membership!C$2</f>
        <v>NORTHEAST DISTRICT - NORTHERN REGION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32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D97" s="3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31" t="str">
        <f>Data_Membership!C$2</f>
        <v>NORTHEAST DISTRICT - NORTHERN REGION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32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 ht="15" customHeight="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 ht="15" customHeight="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 ht="15" customHeight="1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 ht="15" customHeight="1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 ht="15" customHeight="1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 ht="15" customHeight="1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 ht="15" customHeight="1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 ht="15" customHeight="1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 ht="15" customHeight="1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 ht="15" customHeight="1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 ht="15" customHeight="1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 ht="15" customHeight="1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 ht="15" customHeight="1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 ht="15" customHeight="1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 ht="15" customHeight="1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 ht="15" customHeight="1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 ht="15" customHeight="1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 ht="15" customHeight="1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 ht="15" customHeight="1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 ht="15" customHeight="1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 ht="15" customHeight="1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 ht="15" customHeight="1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 ht="15" customHeight="1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 ht="15" customHeight="1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 ht="15" customHeight="1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 ht="15" customHeight="1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 ht="15" customHeight="1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 ht="15" customHeight="1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 ht="15" customHeight="1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 ht="15" customHeight="1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 ht="15" customHeight="1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 ht="15" customHeight="1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72:C73"/>
    <mergeCell ref="C99:C100"/>
    <mergeCell ref="C101:C102"/>
    <mergeCell ref="C95:C96"/>
    <mergeCell ref="C34:C35"/>
    <mergeCell ref="C3:C4"/>
    <mergeCell ref="C6:C7"/>
    <mergeCell ref="C122:C123"/>
    <mergeCell ref="C124:C125"/>
    <mergeCell ref="K3:K5"/>
    <mergeCell ref="C30:C31"/>
    <mergeCell ref="C32:C33"/>
    <mergeCell ref="C118:C119"/>
    <mergeCell ref="C106:C107"/>
    <mergeCell ref="C26:C27"/>
    <mergeCell ref="C53:C54"/>
    <mergeCell ref="C55:C56"/>
    <mergeCell ref="C57:C58"/>
    <mergeCell ref="C49:C50"/>
    <mergeCell ref="C76:C77"/>
    <mergeCell ref="C78:C79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B1:W22"/>
  <sheetViews>
    <sheetView zoomScale="70" zoomScaleNormal="70" workbookViewId="0">
      <selection activeCell="B1" sqref="B1:R1048576"/>
    </sheetView>
  </sheetViews>
  <sheetFormatPr defaultRowHeight="14.4"/>
  <cols>
    <col min="2" max="2" width="8.88671875" style="86"/>
    <col min="3" max="3" width="25.33203125" style="86" customWidth="1"/>
    <col min="4" max="11" width="8.88671875" style="86"/>
    <col min="12" max="12" width="25.33203125" style="86" customWidth="1"/>
    <col min="13" max="18" width="8.88671875" style="86"/>
  </cols>
  <sheetData>
    <row r="1" spans="2:23" ht="15" thickBot="1">
      <c r="B1" s="85" t="s">
        <v>59</v>
      </c>
      <c r="C1" s="85" t="s">
        <v>60</v>
      </c>
      <c r="D1" s="85">
        <v>2021</v>
      </c>
      <c r="E1" s="85">
        <v>2022</v>
      </c>
      <c r="F1" s="85">
        <v>2023</v>
      </c>
      <c r="G1" s="85">
        <v>2024</v>
      </c>
      <c r="H1" s="85">
        <v>2025</v>
      </c>
      <c r="I1" s="85">
        <v>2026</v>
      </c>
      <c r="K1" s="80" t="s">
        <v>59</v>
      </c>
      <c r="L1" s="80" t="s">
        <v>60</v>
      </c>
      <c r="M1" s="80">
        <v>2021</v>
      </c>
      <c r="N1" s="80">
        <v>2022</v>
      </c>
      <c r="O1" s="80">
        <v>2023</v>
      </c>
      <c r="P1" s="80">
        <v>2024</v>
      </c>
      <c r="Q1" s="80">
        <v>2025</v>
      </c>
      <c r="R1" s="80">
        <v>2026</v>
      </c>
    </row>
    <row r="2" spans="2:23" ht="15" thickTop="1">
      <c r="B2" s="87" t="s">
        <v>61</v>
      </c>
      <c r="C2" s="87" t="s">
        <v>62</v>
      </c>
      <c r="D2" s="88">
        <v>2656</v>
      </c>
      <c r="E2" s="88">
        <v>3194</v>
      </c>
      <c r="F2" s="88">
        <v>2730</v>
      </c>
      <c r="G2" s="88">
        <v>2890</v>
      </c>
      <c r="H2" s="88">
        <v>2878</v>
      </c>
      <c r="I2" s="88">
        <v>1206</v>
      </c>
      <c r="K2" s="81" t="s">
        <v>61</v>
      </c>
      <c r="L2" s="81" t="s">
        <v>62</v>
      </c>
      <c r="M2" s="82">
        <v>1518</v>
      </c>
      <c r="N2" s="82">
        <v>1838</v>
      </c>
      <c r="O2" s="82">
        <v>1583</v>
      </c>
      <c r="P2" s="82">
        <v>1767</v>
      </c>
      <c r="Q2" s="82">
        <v>1698</v>
      </c>
      <c r="R2" s="82">
        <v>1206</v>
      </c>
      <c r="T2" s="9">
        <f>MAX(D2:I2)*$V$2+1</f>
        <v>3226.94</v>
      </c>
      <c r="V2" s="274">
        <v>1.01</v>
      </c>
      <c r="W2" s="275"/>
    </row>
    <row r="3" spans="2:23" ht="15" thickBot="1">
      <c r="B3" s="87" t="s">
        <v>63</v>
      </c>
      <c r="C3" s="87" t="s">
        <v>64</v>
      </c>
      <c r="D3" s="88">
        <v>4208</v>
      </c>
      <c r="E3" s="88">
        <v>4510</v>
      </c>
      <c r="F3" s="88">
        <v>4851</v>
      </c>
      <c r="G3" s="88">
        <v>5145</v>
      </c>
      <c r="H3" s="88">
        <v>5770</v>
      </c>
      <c r="I3" s="88">
        <v>1908</v>
      </c>
      <c r="K3" s="81" t="s">
        <v>63</v>
      </c>
      <c r="L3" s="81" t="s">
        <v>64</v>
      </c>
      <c r="M3" s="82">
        <v>1896</v>
      </c>
      <c r="N3" s="82">
        <v>2346</v>
      </c>
      <c r="O3" s="82">
        <v>2797</v>
      </c>
      <c r="P3" s="82">
        <v>3136</v>
      </c>
      <c r="Q3" s="82">
        <v>3271</v>
      </c>
      <c r="R3" s="82">
        <v>1908</v>
      </c>
      <c r="T3" s="9">
        <f t="shared" ref="T3:T18" si="0">MAX(D3:I3)*$V$2+1</f>
        <v>5828.7</v>
      </c>
      <c r="V3" s="276"/>
      <c r="W3" s="277"/>
    </row>
    <row r="4" spans="2:23" ht="15" thickTop="1">
      <c r="B4" s="87" t="s">
        <v>65</v>
      </c>
      <c r="C4" s="87" t="s">
        <v>66</v>
      </c>
      <c r="D4" s="88">
        <v>4615</v>
      </c>
      <c r="E4" s="88">
        <v>4886</v>
      </c>
      <c r="F4" s="88">
        <v>5291</v>
      </c>
      <c r="G4" s="88">
        <v>4238</v>
      </c>
      <c r="H4" s="88">
        <v>4312</v>
      </c>
      <c r="I4" s="88">
        <v>2219</v>
      </c>
      <c r="K4" s="81" t="s">
        <v>65</v>
      </c>
      <c r="L4" s="81" t="s">
        <v>66</v>
      </c>
      <c r="M4" s="82">
        <v>2505</v>
      </c>
      <c r="N4" s="82">
        <v>2868</v>
      </c>
      <c r="O4" s="82">
        <v>3245</v>
      </c>
      <c r="P4" s="82">
        <v>2620</v>
      </c>
      <c r="Q4" s="82">
        <v>2663</v>
      </c>
      <c r="R4" s="82">
        <v>2219</v>
      </c>
      <c r="T4" s="9">
        <f t="shared" si="0"/>
        <v>5344.91</v>
      </c>
    </row>
    <row r="5" spans="2:23">
      <c r="B5" s="87" t="s">
        <v>67</v>
      </c>
      <c r="C5" s="87" t="s">
        <v>68</v>
      </c>
      <c r="D5" s="88">
        <v>5211</v>
      </c>
      <c r="E5" s="88">
        <v>5136</v>
      </c>
      <c r="F5" s="88">
        <v>5059</v>
      </c>
      <c r="G5" s="88">
        <v>4910</v>
      </c>
      <c r="H5" s="88">
        <v>4410</v>
      </c>
      <c r="I5" s="88">
        <v>2295</v>
      </c>
      <c r="K5" s="81" t="s">
        <v>67</v>
      </c>
      <c r="L5" s="81" t="s">
        <v>68</v>
      </c>
      <c r="M5" s="82">
        <v>3343</v>
      </c>
      <c r="N5" s="82">
        <v>3578</v>
      </c>
      <c r="O5" s="82">
        <v>3208</v>
      </c>
      <c r="P5" s="82">
        <v>3490</v>
      </c>
      <c r="Q5" s="82">
        <v>2935</v>
      </c>
      <c r="R5" s="82">
        <v>2295</v>
      </c>
      <c r="T5" s="9">
        <f t="shared" si="0"/>
        <v>5264.11</v>
      </c>
    </row>
    <row r="6" spans="2:23">
      <c r="B6" s="87" t="s">
        <v>69</v>
      </c>
      <c r="C6" s="87" t="s">
        <v>70</v>
      </c>
      <c r="D6" s="88">
        <v>10036</v>
      </c>
      <c r="E6" s="88">
        <v>11502</v>
      </c>
      <c r="F6" s="88">
        <v>12886</v>
      </c>
      <c r="G6" s="88">
        <v>12346</v>
      </c>
      <c r="H6" s="88">
        <v>11894</v>
      </c>
      <c r="I6" s="88">
        <v>7862</v>
      </c>
      <c r="K6" s="81" t="s">
        <v>69</v>
      </c>
      <c r="L6" s="81" t="s">
        <v>70</v>
      </c>
      <c r="M6" s="82">
        <v>7000</v>
      </c>
      <c r="N6" s="82">
        <v>8512</v>
      </c>
      <c r="O6" s="82">
        <v>9407</v>
      </c>
      <c r="P6" s="82">
        <v>9591</v>
      </c>
      <c r="Q6" s="82">
        <v>9182</v>
      </c>
      <c r="R6" s="82">
        <v>7862</v>
      </c>
      <c r="T6" s="9">
        <f t="shared" si="0"/>
        <v>13015.86</v>
      </c>
    </row>
    <row r="7" spans="2:23">
      <c r="B7" s="87" t="s">
        <v>71</v>
      </c>
      <c r="C7" s="87" t="s">
        <v>72</v>
      </c>
      <c r="D7" s="88">
        <v>3028</v>
      </c>
      <c r="E7" s="88">
        <v>2703</v>
      </c>
      <c r="F7" s="88">
        <v>2747</v>
      </c>
      <c r="G7" s="88">
        <v>2986</v>
      </c>
      <c r="H7" s="88">
        <v>3114</v>
      </c>
      <c r="I7" s="88">
        <v>1746</v>
      </c>
      <c r="K7" s="81" t="s">
        <v>71</v>
      </c>
      <c r="L7" s="81" t="s">
        <v>72</v>
      </c>
      <c r="M7" s="82">
        <v>1991</v>
      </c>
      <c r="N7" s="82">
        <v>1805</v>
      </c>
      <c r="O7" s="82">
        <v>1848</v>
      </c>
      <c r="P7" s="82">
        <v>1997</v>
      </c>
      <c r="Q7" s="82">
        <v>2289</v>
      </c>
      <c r="R7" s="82">
        <v>1746</v>
      </c>
      <c r="T7" s="9">
        <f t="shared" si="0"/>
        <v>3146.14</v>
      </c>
    </row>
    <row r="8" spans="2:23">
      <c r="B8" s="87" t="s">
        <v>73</v>
      </c>
      <c r="C8" s="87" t="s">
        <v>74</v>
      </c>
      <c r="D8" s="88">
        <v>2597</v>
      </c>
      <c r="E8" s="88">
        <v>2338</v>
      </c>
      <c r="F8" s="88">
        <v>2705</v>
      </c>
      <c r="G8" s="88">
        <v>2833</v>
      </c>
      <c r="H8" s="88">
        <v>2249</v>
      </c>
      <c r="I8" s="88">
        <v>934</v>
      </c>
      <c r="K8" s="81" t="s">
        <v>73</v>
      </c>
      <c r="L8" s="81" t="s">
        <v>74</v>
      </c>
      <c r="M8" s="82">
        <v>1418</v>
      </c>
      <c r="N8" s="82">
        <v>1205</v>
      </c>
      <c r="O8" s="82">
        <v>1484</v>
      </c>
      <c r="P8" s="82">
        <v>1691</v>
      </c>
      <c r="Q8" s="82">
        <v>1349</v>
      </c>
      <c r="R8" s="82">
        <v>934</v>
      </c>
      <c r="T8" s="9">
        <f t="shared" si="0"/>
        <v>2862.33</v>
      </c>
    </row>
    <row r="9" spans="2:23">
      <c r="B9" s="87" t="s">
        <v>75</v>
      </c>
      <c r="C9" s="87" t="s">
        <v>76</v>
      </c>
      <c r="D9" s="88">
        <v>1497</v>
      </c>
      <c r="E9" s="88">
        <v>1992</v>
      </c>
      <c r="F9" s="88">
        <v>1682</v>
      </c>
      <c r="G9" s="88">
        <v>1562</v>
      </c>
      <c r="H9" s="88">
        <v>1441</v>
      </c>
      <c r="I9" s="88">
        <v>487</v>
      </c>
      <c r="K9" s="81" t="s">
        <v>75</v>
      </c>
      <c r="L9" s="81" t="s">
        <v>76</v>
      </c>
      <c r="M9" s="82">
        <v>875</v>
      </c>
      <c r="N9" s="82">
        <v>973</v>
      </c>
      <c r="O9" s="82">
        <v>1178</v>
      </c>
      <c r="P9" s="82">
        <v>940</v>
      </c>
      <c r="Q9" s="82">
        <v>940</v>
      </c>
      <c r="R9" s="82">
        <v>487</v>
      </c>
      <c r="T9" s="9">
        <f t="shared" si="0"/>
        <v>2012.92</v>
      </c>
    </row>
    <row r="10" spans="2:23">
      <c r="B10" s="87" t="s">
        <v>77</v>
      </c>
      <c r="C10" s="87" t="s">
        <v>78</v>
      </c>
      <c r="D10" s="88">
        <v>2182</v>
      </c>
      <c r="E10" s="88">
        <v>2552</v>
      </c>
      <c r="F10" s="88">
        <v>1914</v>
      </c>
      <c r="G10" s="88">
        <v>2237</v>
      </c>
      <c r="H10" s="88">
        <v>2241</v>
      </c>
      <c r="I10" s="88">
        <v>1286</v>
      </c>
      <c r="K10" s="81" t="s">
        <v>77</v>
      </c>
      <c r="L10" s="81" t="s">
        <v>78</v>
      </c>
      <c r="M10" s="82">
        <v>1216</v>
      </c>
      <c r="N10" s="82">
        <v>1784</v>
      </c>
      <c r="O10" s="82">
        <v>1277</v>
      </c>
      <c r="P10" s="82">
        <v>1412</v>
      </c>
      <c r="Q10" s="82">
        <v>1583</v>
      </c>
      <c r="R10" s="82">
        <v>1286</v>
      </c>
      <c r="T10" s="9">
        <f t="shared" si="0"/>
        <v>2578.52</v>
      </c>
    </row>
    <row r="11" spans="2:23">
      <c r="B11" s="87" t="s">
        <v>79</v>
      </c>
      <c r="C11" s="87" t="s">
        <v>80</v>
      </c>
      <c r="D11" s="88">
        <v>1192</v>
      </c>
      <c r="E11" s="88">
        <v>1358</v>
      </c>
      <c r="F11" s="88">
        <v>1443</v>
      </c>
      <c r="G11" s="88">
        <v>1383</v>
      </c>
      <c r="H11" s="88">
        <v>1291</v>
      </c>
      <c r="I11" s="88">
        <v>641</v>
      </c>
      <c r="K11" s="81" t="s">
        <v>79</v>
      </c>
      <c r="L11" s="81" t="s">
        <v>80</v>
      </c>
      <c r="M11" s="82">
        <v>538</v>
      </c>
      <c r="N11" s="82">
        <v>681</v>
      </c>
      <c r="O11" s="82">
        <v>1012</v>
      </c>
      <c r="P11" s="82">
        <v>978</v>
      </c>
      <c r="Q11" s="82">
        <v>829</v>
      </c>
      <c r="R11" s="82">
        <v>641</v>
      </c>
      <c r="T11" s="9">
        <f t="shared" si="0"/>
        <v>1458.43</v>
      </c>
    </row>
    <row r="12" spans="2:23">
      <c r="B12" s="87" t="s">
        <v>81</v>
      </c>
      <c r="C12" s="87" t="s">
        <v>82</v>
      </c>
      <c r="D12" s="88">
        <v>2466</v>
      </c>
      <c r="E12" s="88">
        <v>2448</v>
      </c>
      <c r="F12" s="88">
        <v>2948</v>
      </c>
      <c r="G12" s="88">
        <v>3034</v>
      </c>
      <c r="H12" s="88">
        <v>2555</v>
      </c>
      <c r="I12" s="88">
        <v>1586</v>
      </c>
      <c r="K12" s="81" t="s">
        <v>81</v>
      </c>
      <c r="L12" s="81" t="s">
        <v>82</v>
      </c>
      <c r="M12" s="82">
        <v>1503</v>
      </c>
      <c r="N12" s="82">
        <v>1674</v>
      </c>
      <c r="O12" s="82">
        <v>2285</v>
      </c>
      <c r="P12" s="82">
        <v>2120</v>
      </c>
      <c r="Q12" s="82">
        <v>1878</v>
      </c>
      <c r="R12" s="82">
        <v>1586</v>
      </c>
      <c r="T12" s="9">
        <f t="shared" si="0"/>
        <v>3065.34</v>
      </c>
    </row>
    <row r="13" spans="2:23">
      <c r="B13" s="87" t="s">
        <v>83</v>
      </c>
      <c r="C13" s="87" t="s">
        <v>84</v>
      </c>
      <c r="D13" s="88">
        <v>1085</v>
      </c>
      <c r="E13" s="88">
        <v>1823</v>
      </c>
      <c r="F13" s="88">
        <v>1728</v>
      </c>
      <c r="G13" s="88">
        <v>2140</v>
      </c>
      <c r="H13" s="88">
        <v>2255</v>
      </c>
      <c r="I13" s="88">
        <v>686</v>
      </c>
      <c r="K13" s="81" t="s">
        <v>83</v>
      </c>
      <c r="L13" s="81" t="s">
        <v>84</v>
      </c>
      <c r="M13" s="82">
        <v>740</v>
      </c>
      <c r="N13" s="82">
        <v>1155</v>
      </c>
      <c r="O13" s="82">
        <v>1201</v>
      </c>
      <c r="P13" s="82">
        <v>1315</v>
      </c>
      <c r="Q13" s="82">
        <v>1613</v>
      </c>
      <c r="R13" s="82">
        <v>686</v>
      </c>
      <c r="T13" s="9">
        <f t="shared" si="0"/>
        <v>2278.5500000000002</v>
      </c>
    </row>
    <row r="14" spans="2:23">
      <c r="B14" s="87" t="s">
        <v>85</v>
      </c>
      <c r="C14" s="87" t="s">
        <v>86</v>
      </c>
      <c r="D14" s="88">
        <v>2121</v>
      </c>
      <c r="E14" s="88">
        <v>1811</v>
      </c>
      <c r="F14" s="88">
        <v>2631</v>
      </c>
      <c r="G14" s="88">
        <v>2861</v>
      </c>
      <c r="H14" s="88">
        <v>3160</v>
      </c>
      <c r="I14" s="88">
        <v>1562</v>
      </c>
      <c r="K14" s="81" t="s">
        <v>85</v>
      </c>
      <c r="L14" s="81" t="s">
        <v>86</v>
      </c>
      <c r="M14" s="82">
        <v>975</v>
      </c>
      <c r="N14" s="82">
        <v>1027</v>
      </c>
      <c r="O14" s="82">
        <v>1598</v>
      </c>
      <c r="P14" s="82">
        <v>1876</v>
      </c>
      <c r="Q14" s="82">
        <v>2018</v>
      </c>
      <c r="R14" s="82">
        <v>1562</v>
      </c>
      <c r="T14" s="9">
        <f t="shared" si="0"/>
        <v>3192.6</v>
      </c>
    </row>
    <row r="15" spans="2:23">
      <c r="B15" s="87" t="s">
        <v>87</v>
      </c>
      <c r="C15" s="87" t="s">
        <v>88</v>
      </c>
      <c r="D15" s="88">
        <v>2171</v>
      </c>
      <c r="E15" s="88">
        <v>2332</v>
      </c>
      <c r="F15" s="88">
        <v>2794</v>
      </c>
      <c r="G15" s="88">
        <v>2661</v>
      </c>
      <c r="H15" s="88">
        <v>2440</v>
      </c>
      <c r="I15" s="88">
        <v>1177</v>
      </c>
      <c r="K15" s="81" t="s">
        <v>87</v>
      </c>
      <c r="L15" s="81" t="s">
        <v>88</v>
      </c>
      <c r="M15" s="82">
        <v>1265</v>
      </c>
      <c r="N15" s="82">
        <v>1317</v>
      </c>
      <c r="O15" s="82">
        <v>1909</v>
      </c>
      <c r="P15" s="82">
        <v>1709</v>
      </c>
      <c r="Q15" s="82">
        <v>1687</v>
      </c>
      <c r="R15" s="82">
        <v>1177</v>
      </c>
      <c r="T15" s="9">
        <f t="shared" si="0"/>
        <v>2822.94</v>
      </c>
    </row>
    <row r="16" spans="2:23">
      <c r="B16" s="87" t="s">
        <v>89</v>
      </c>
      <c r="C16" s="87" t="s">
        <v>90</v>
      </c>
      <c r="D16" s="88">
        <v>263</v>
      </c>
      <c r="E16" s="88">
        <v>436</v>
      </c>
      <c r="F16" s="88">
        <v>530</v>
      </c>
      <c r="G16" s="88">
        <v>549</v>
      </c>
      <c r="H16" s="88">
        <v>533</v>
      </c>
      <c r="I16" s="88">
        <v>173</v>
      </c>
      <c r="K16" s="81" t="s">
        <v>89</v>
      </c>
      <c r="L16" s="81" t="s">
        <v>90</v>
      </c>
      <c r="M16" s="82">
        <v>87</v>
      </c>
      <c r="N16" s="82">
        <v>263</v>
      </c>
      <c r="O16" s="82">
        <v>319</v>
      </c>
      <c r="P16" s="82">
        <v>388</v>
      </c>
      <c r="Q16" s="82">
        <v>366</v>
      </c>
      <c r="R16" s="82">
        <v>173</v>
      </c>
      <c r="T16" s="9">
        <f t="shared" si="0"/>
        <v>555.49</v>
      </c>
    </row>
    <row r="17" spans="2:20">
      <c r="B17" s="87" t="s">
        <v>91</v>
      </c>
      <c r="C17" s="87" t="s">
        <v>92</v>
      </c>
      <c r="D17" s="88">
        <v>355</v>
      </c>
      <c r="E17" s="88">
        <v>294</v>
      </c>
      <c r="F17" s="88">
        <v>267</v>
      </c>
      <c r="G17" s="88">
        <v>248</v>
      </c>
      <c r="H17" s="88">
        <v>245</v>
      </c>
      <c r="I17" s="88">
        <v>73</v>
      </c>
      <c r="K17" s="81" t="s">
        <v>91</v>
      </c>
      <c r="L17" s="81" t="s">
        <v>92</v>
      </c>
      <c r="M17" s="82">
        <v>215</v>
      </c>
      <c r="N17" s="82">
        <v>197</v>
      </c>
      <c r="O17" s="82">
        <v>154</v>
      </c>
      <c r="P17" s="82">
        <v>168</v>
      </c>
      <c r="Q17" s="82">
        <v>142</v>
      </c>
      <c r="R17" s="82">
        <v>73</v>
      </c>
      <c r="T17" s="9">
        <f t="shared" si="0"/>
        <v>359.55</v>
      </c>
    </row>
    <row r="18" spans="2:20">
      <c r="B18" s="87"/>
      <c r="C18" s="87"/>
      <c r="D18" s="88">
        <v>45683</v>
      </c>
      <c r="E18" s="88">
        <v>49315</v>
      </c>
      <c r="F18" s="88">
        <v>52206</v>
      </c>
      <c r="G18" s="88">
        <v>52023</v>
      </c>
      <c r="H18" s="88">
        <v>50788</v>
      </c>
      <c r="I18" s="88">
        <v>25841</v>
      </c>
      <c r="K18" s="81"/>
      <c r="L18" s="81"/>
      <c r="M18" s="82">
        <v>27085</v>
      </c>
      <c r="N18" s="82">
        <v>31223</v>
      </c>
      <c r="O18" s="82">
        <v>34505</v>
      </c>
      <c r="P18" s="82">
        <v>35198</v>
      </c>
      <c r="Q18" s="82">
        <v>34443</v>
      </c>
      <c r="R18" s="82">
        <v>25841</v>
      </c>
      <c r="T18" s="9">
        <f t="shared" si="0"/>
        <v>52729.06</v>
      </c>
    </row>
    <row r="20" spans="2:20"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</row>
    <row r="22" spans="2:20">
      <c r="B22" s="110"/>
    </row>
  </sheetData>
  <sheetProtection sheet="1" objects="1" scenarios="1"/>
  <mergeCells count="1">
    <mergeCell ref="V2:W3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2921-06DC-43A2-94B9-B85E0E4E168D}">
  <sheetPr codeName="Sheet26"/>
  <dimension ref="B1:W22"/>
  <sheetViews>
    <sheetView zoomScale="75" zoomScaleNormal="75" workbookViewId="0">
      <selection activeCell="B1" sqref="B1:R1048576"/>
    </sheetView>
  </sheetViews>
  <sheetFormatPr defaultRowHeight="14.4"/>
  <cols>
    <col min="2" max="2" width="8.88671875" style="86"/>
    <col min="3" max="3" width="25.33203125" style="86" customWidth="1"/>
    <col min="4" max="11" width="8.88671875" style="86"/>
    <col min="12" max="12" width="25.33203125" style="86" customWidth="1"/>
    <col min="13" max="18" width="8.88671875" style="86"/>
  </cols>
  <sheetData>
    <row r="1" spans="2:23" ht="15" thickBot="1">
      <c r="B1" s="85" t="s">
        <v>59</v>
      </c>
      <c r="C1" s="85" t="s">
        <v>60</v>
      </c>
      <c r="D1" s="85">
        <v>2021</v>
      </c>
      <c r="E1" s="85">
        <v>2022</v>
      </c>
      <c r="F1" s="85">
        <v>2023</v>
      </c>
      <c r="G1" s="85">
        <v>2024</v>
      </c>
      <c r="H1" s="85">
        <v>2025</v>
      </c>
      <c r="I1" s="85">
        <v>2026</v>
      </c>
      <c r="K1" s="80" t="s">
        <v>59</v>
      </c>
      <c r="L1" s="80" t="s">
        <v>60</v>
      </c>
      <c r="M1" s="80">
        <v>2021</v>
      </c>
      <c r="N1" s="80">
        <v>2022</v>
      </c>
      <c r="O1" s="80">
        <v>2023</v>
      </c>
      <c r="P1" s="80">
        <v>2024</v>
      </c>
      <c r="Q1" s="80">
        <v>2025</v>
      </c>
      <c r="R1" s="80">
        <v>2026</v>
      </c>
    </row>
    <row r="2" spans="2:23" ht="15" thickTop="1">
      <c r="B2" s="87" t="s">
        <v>61</v>
      </c>
      <c r="C2" s="87" t="s">
        <v>62</v>
      </c>
      <c r="D2" s="88">
        <v>469</v>
      </c>
      <c r="E2" s="88">
        <v>744</v>
      </c>
      <c r="F2" s="88">
        <v>810</v>
      </c>
      <c r="G2" s="88">
        <v>837</v>
      </c>
      <c r="H2" s="88">
        <v>884</v>
      </c>
      <c r="I2" s="88">
        <v>295</v>
      </c>
      <c r="K2" s="81" t="s">
        <v>61</v>
      </c>
      <c r="L2" s="81" t="s">
        <v>62</v>
      </c>
      <c r="M2" s="82">
        <v>232</v>
      </c>
      <c r="N2" s="82">
        <v>447</v>
      </c>
      <c r="O2" s="82">
        <v>319</v>
      </c>
      <c r="P2" s="82">
        <v>427</v>
      </c>
      <c r="Q2" s="82">
        <v>299</v>
      </c>
      <c r="R2" s="82">
        <v>295</v>
      </c>
      <c r="T2" s="9">
        <f>MAX(D2:I2)*$V$2+1</f>
        <v>893.84</v>
      </c>
      <c r="V2" s="274">
        <v>1.01</v>
      </c>
      <c r="W2" s="275"/>
    </row>
    <row r="3" spans="2:23" ht="15" thickBot="1">
      <c r="B3" s="87" t="s">
        <v>63</v>
      </c>
      <c r="C3" s="87" t="s">
        <v>64</v>
      </c>
      <c r="D3" s="88">
        <v>3751</v>
      </c>
      <c r="E3" s="88">
        <v>4102</v>
      </c>
      <c r="F3" s="88">
        <v>4795</v>
      </c>
      <c r="G3" s="88">
        <v>4443</v>
      </c>
      <c r="H3" s="88">
        <v>4438</v>
      </c>
      <c r="I3" s="88">
        <v>1208</v>
      </c>
      <c r="K3" s="81" t="s">
        <v>63</v>
      </c>
      <c r="L3" s="81" t="s">
        <v>64</v>
      </c>
      <c r="M3" s="82">
        <v>1015</v>
      </c>
      <c r="N3" s="82">
        <v>2000</v>
      </c>
      <c r="O3" s="82">
        <v>2794</v>
      </c>
      <c r="P3" s="82">
        <v>2476</v>
      </c>
      <c r="Q3" s="82">
        <v>2268</v>
      </c>
      <c r="R3" s="82">
        <v>1208</v>
      </c>
      <c r="T3" s="9">
        <f t="shared" ref="T3:T18" si="0">MAX(D3:I3)*$V$2+1</f>
        <v>4843.95</v>
      </c>
      <c r="V3" s="276"/>
      <c r="W3" s="277"/>
    </row>
    <row r="4" spans="2:23" ht="15" thickTop="1">
      <c r="B4" s="87" t="s">
        <v>65</v>
      </c>
      <c r="C4" s="87" t="s">
        <v>66</v>
      </c>
      <c r="D4" s="88">
        <v>328</v>
      </c>
      <c r="E4" s="88">
        <v>843</v>
      </c>
      <c r="F4" s="88">
        <v>858</v>
      </c>
      <c r="G4" s="88">
        <v>1051</v>
      </c>
      <c r="H4" s="88">
        <v>1182</v>
      </c>
      <c r="I4" s="88">
        <v>399</v>
      </c>
      <c r="K4" s="81" t="s">
        <v>65</v>
      </c>
      <c r="L4" s="81" t="s">
        <v>66</v>
      </c>
      <c r="M4" s="82">
        <v>194</v>
      </c>
      <c r="N4" s="82">
        <v>512</v>
      </c>
      <c r="O4" s="82">
        <v>487</v>
      </c>
      <c r="P4" s="82">
        <v>546</v>
      </c>
      <c r="Q4" s="82">
        <v>824</v>
      </c>
      <c r="R4" s="82">
        <v>399</v>
      </c>
      <c r="T4" s="9">
        <f t="shared" si="0"/>
        <v>1194.82</v>
      </c>
    </row>
    <row r="5" spans="2:23">
      <c r="B5" s="87" t="s">
        <v>67</v>
      </c>
      <c r="C5" s="87" t="s">
        <v>68</v>
      </c>
      <c r="D5" s="88">
        <v>1498</v>
      </c>
      <c r="E5" s="88">
        <v>1708</v>
      </c>
      <c r="F5" s="88">
        <v>2294</v>
      </c>
      <c r="G5" s="88">
        <v>2440</v>
      </c>
      <c r="H5" s="88">
        <v>1603</v>
      </c>
      <c r="I5" s="88">
        <v>1016</v>
      </c>
      <c r="K5" s="81" t="s">
        <v>67</v>
      </c>
      <c r="L5" s="81" t="s">
        <v>68</v>
      </c>
      <c r="M5" s="82">
        <v>1038</v>
      </c>
      <c r="N5" s="82">
        <v>1158</v>
      </c>
      <c r="O5" s="82">
        <v>1647</v>
      </c>
      <c r="P5" s="82">
        <v>1952</v>
      </c>
      <c r="Q5" s="82">
        <v>839</v>
      </c>
      <c r="R5" s="82">
        <v>1016</v>
      </c>
      <c r="T5" s="9">
        <f t="shared" si="0"/>
        <v>2465.4</v>
      </c>
    </row>
    <row r="6" spans="2:23">
      <c r="B6" s="87" t="s">
        <v>69</v>
      </c>
      <c r="C6" s="87" t="s">
        <v>70</v>
      </c>
      <c r="D6" s="88">
        <v>5278</v>
      </c>
      <c r="E6" s="88">
        <v>6994</v>
      </c>
      <c r="F6" s="88">
        <v>7298</v>
      </c>
      <c r="G6" s="88">
        <v>6533</v>
      </c>
      <c r="H6" s="88">
        <v>7255</v>
      </c>
      <c r="I6" s="88">
        <v>4380</v>
      </c>
      <c r="K6" s="81" t="s">
        <v>69</v>
      </c>
      <c r="L6" s="81" t="s">
        <v>70</v>
      </c>
      <c r="M6" s="82">
        <v>3423</v>
      </c>
      <c r="N6" s="82">
        <v>5759</v>
      </c>
      <c r="O6" s="82">
        <v>5720</v>
      </c>
      <c r="P6" s="82">
        <v>5385</v>
      </c>
      <c r="Q6" s="82">
        <v>6274</v>
      </c>
      <c r="R6" s="82">
        <v>4380</v>
      </c>
      <c r="T6" s="9">
        <f t="shared" si="0"/>
        <v>7371.9800000000005</v>
      </c>
    </row>
    <row r="7" spans="2:23">
      <c r="B7" s="87" t="s">
        <v>71</v>
      </c>
      <c r="C7" s="87" t="s">
        <v>72</v>
      </c>
      <c r="D7" s="88">
        <v>1100</v>
      </c>
      <c r="E7" s="88">
        <v>803</v>
      </c>
      <c r="F7" s="88">
        <v>1005</v>
      </c>
      <c r="G7" s="88">
        <v>723</v>
      </c>
      <c r="H7" s="88">
        <v>873</v>
      </c>
      <c r="I7" s="88">
        <v>683</v>
      </c>
      <c r="K7" s="81" t="s">
        <v>71</v>
      </c>
      <c r="L7" s="81" t="s">
        <v>72</v>
      </c>
      <c r="M7" s="82">
        <v>851</v>
      </c>
      <c r="N7" s="82">
        <v>531</v>
      </c>
      <c r="O7" s="82">
        <v>803</v>
      </c>
      <c r="P7" s="82">
        <v>477</v>
      </c>
      <c r="Q7" s="82">
        <v>676</v>
      </c>
      <c r="R7" s="82">
        <v>683</v>
      </c>
      <c r="T7" s="9">
        <f t="shared" si="0"/>
        <v>1112</v>
      </c>
    </row>
    <row r="8" spans="2:23">
      <c r="B8" s="87" t="s">
        <v>73</v>
      </c>
      <c r="C8" s="87" t="s">
        <v>74</v>
      </c>
      <c r="D8" s="88">
        <v>1021</v>
      </c>
      <c r="E8" s="88">
        <v>1451</v>
      </c>
      <c r="F8" s="88">
        <v>2394</v>
      </c>
      <c r="G8" s="88">
        <v>4495</v>
      </c>
      <c r="H8" s="88">
        <v>6785</v>
      </c>
      <c r="I8" s="88">
        <v>820</v>
      </c>
      <c r="K8" s="81" t="s">
        <v>73</v>
      </c>
      <c r="L8" s="81" t="s">
        <v>74</v>
      </c>
      <c r="M8" s="82">
        <v>621</v>
      </c>
      <c r="N8" s="82">
        <v>925</v>
      </c>
      <c r="O8" s="82">
        <v>867</v>
      </c>
      <c r="P8" s="82">
        <v>2608</v>
      </c>
      <c r="Q8" s="82">
        <v>3561</v>
      </c>
      <c r="R8" s="82">
        <v>820</v>
      </c>
      <c r="T8" s="9">
        <f t="shared" si="0"/>
        <v>6853.85</v>
      </c>
    </row>
    <row r="9" spans="2:23">
      <c r="B9" s="87" t="s">
        <v>75</v>
      </c>
      <c r="C9" s="87" t="s">
        <v>76</v>
      </c>
      <c r="D9" s="88">
        <v>792</v>
      </c>
      <c r="E9" s="88">
        <v>1500</v>
      </c>
      <c r="F9" s="88">
        <v>929</v>
      </c>
      <c r="G9" s="88">
        <v>1073</v>
      </c>
      <c r="H9" s="88">
        <v>667</v>
      </c>
      <c r="I9" s="88">
        <v>531</v>
      </c>
      <c r="K9" s="81" t="s">
        <v>75</v>
      </c>
      <c r="L9" s="81" t="s">
        <v>76</v>
      </c>
      <c r="M9" s="82">
        <v>458</v>
      </c>
      <c r="N9" s="82">
        <v>916</v>
      </c>
      <c r="O9" s="82">
        <v>319</v>
      </c>
      <c r="P9" s="82">
        <v>685</v>
      </c>
      <c r="Q9" s="82">
        <v>431</v>
      </c>
      <c r="R9" s="82">
        <v>531</v>
      </c>
      <c r="T9" s="9">
        <f t="shared" si="0"/>
        <v>1516</v>
      </c>
    </row>
    <row r="10" spans="2:23">
      <c r="B10" s="87" t="s">
        <v>77</v>
      </c>
      <c r="C10" s="87" t="s">
        <v>78</v>
      </c>
      <c r="D10" s="88">
        <v>737</v>
      </c>
      <c r="E10" s="88">
        <v>1089</v>
      </c>
      <c r="F10" s="88">
        <v>1643</v>
      </c>
      <c r="G10" s="88">
        <v>1535</v>
      </c>
      <c r="H10" s="88">
        <v>1948</v>
      </c>
      <c r="I10" s="88">
        <v>242</v>
      </c>
      <c r="K10" s="81" t="s">
        <v>77</v>
      </c>
      <c r="L10" s="81" t="s">
        <v>78</v>
      </c>
      <c r="M10" s="82">
        <v>489</v>
      </c>
      <c r="N10" s="82">
        <v>837</v>
      </c>
      <c r="O10" s="82">
        <v>1227</v>
      </c>
      <c r="P10" s="82">
        <v>1298</v>
      </c>
      <c r="Q10" s="82">
        <v>1703</v>
      </c>
      <c r="R10" s="82">
        <v>242</v>
      </c>
      <c r="T10" s="9">
        <f t="shared" si="0"/>
        <v>1968.48</v>
      </c>
    </row>
    <row r="11" spans="2:23">
      <c r="B11" s="87" t="s">
        <v>79</v>
      </c>
      <c r="C11" s="87" t="s">
        <v>80</v>
      </c>
      <c r="D11" s="88">
        <v>142</v>
      </c>
      <c r="E11" s="88">
        <v>202</v>
      </c>
      <c r="F11" s="88">
        <v>212</v>
      </c>
      <c r="G11" s="88">
        <v>227</v>
      </c>
      <c r="H11" s="88">
        <v>335</v>
      </c>
      <c r="I11" s="88">
        <v>246</v>
      </c>
      <c r="K11" s="81" t="s">
        <v>79</v>
      </c>
      <c r="L11" s="81" t="s">
        <v>80</v>
      </c>
      <c r="M11" s="82">
        <v>21</v>
      </c>
      <c r="N11" s="82">
        <v>58</v>
      </c>
      <c r="O11" s="82">
        <v>69</v>
      </c>
      <c r="P11" s="82">
        <v>121</v>
      </c>
      <c r="Q11" s="82">
        <v>98</v>
      </c>
      <c r="R11" s="82">
        <v>246</v>
      </c>
      <c r="T11" s="9">
        <f t="shared" si="0"/>
        <v>339.35</v>
      </c>
    </row>
    <row r="12" spans="2:23">
      <c r="B12" s="87" t="s">
        <v>81</v>
      </c>
      <c r="C12" s="87" t="s">
        <v>82</v>
      </c>
      <c r="D12" s="88">
        <v>1151</v>
      </c>
      <c r="E12" s="88">
        <v>1430</v>
      </c>
      <c r="F12" s="88">
        <v>1621</v>
      </c>
      <c r="G12" s="88">
        <v>1929</v>
      </c>
      <c r="H12" s="88">
        <v>2484</v>
      </c>
      <c r="I12" s="88">
        <v>1520</v>
      </c>
      <c r="K12" s="81" t="s">
        <v>81</v>
      </c>
      <c r="L12" s="81" t="s">
        <v>82</v>
      </c>
      <c r="M12" s="82">
        <v>859</v>
      </c>
      <c r="N12" s="82">
        <v>1170</v>
      </c>
      <c r="O12" s="82">
        <v>1417</v>
      </c>
      <c r="P12" s="82">
        <v>1161</v>
      </c>
      <c r="Q12" s="82">
        <v>1655</v>
      </c>
      <c r="R12" s="82">
        <v>1520</v>
      </c>
      <c r="T12" s="9">
        <f t="shared" si="0"/>
        <v>2509.84</v>
      </c>
    </row>
    <row r="13" spans="2:23">
      <c r="B13" s="87" t="s">
        <v>83</v>
      </c>
      <c r="C13" s="87" t="s">
        <v>84</v>
      </c>
      <c r="D13" s="88">
        <v>293</v>
      </c>
      <c r="E13" s="88">
        <v>349</v>
      </c>
      <c r="F13" s="88">
        <v>745</v>
      </c>
      <c r="G13" s="88">
        <v>424</v>
      </c>
      <c r="H13" s="88">
        <v>1318</v>
      </c>
      <c r="I13" s="88">
        <v>609</v>
      </c>
      <c r="K13" s="81" t="s">
        <v>83</v>
      </c>
      <c r="L13" s="81" t="s">
        <v>84</v>
      </c>
      <c r="M13" s="82">
        <v>161</v>
      </c>
      <c r="N13" s="82">
        <v>208</v>
      </c>
      <c r="O13" s="82">
        <v>274</v>
      </c>
      <c r="P13" s="82">
        <v>281</v>
      </c>
      <c r="Q13" s="82">
        <v>425</v>
      </c>
      <c r="R13" s="82">
        <v>609</v>
      </c>
      <c r="T13" s="9">
        <f t="shared" si="0"/>
        <v>1332.18</v>
      </c>
    </row>
    <row r="14" spans="2:23">
      <c r="B14" s="87" t="s">
        <v>85</v>
      </c>
      <c r="C14" s="87" t="s">
        <v>86</v>
      </c>
      <c r="D14" s="88">
        <v>562</v>
      </c>
      <c r="E14" s="88">
        <v>1802</v>
      </c>
      <c r="F14" s="88">
        <v>1133</v>
      </c>
      <c r="G14" s="88">
        <v>1274</v>
      </c>
      <c r="H14" s="88">
        <v>982</v>
      </c>
      <c r="I14" s="88">
        <v>567</v>
      </c>
      <c r="K14" s="81" t="s">
        <v>85</v>
      </c>
      <c r="L14" s="81" t="s">
        <v>86</v>
      </c>
      <c r="M14" s="82">
        <v>178</v>
      </c>
      <c r="N14" s="82">
        <v>1149</v>
      </c>
      <c r="O14" s="82">
        <v>817</v>
      </c>
      <c r="P14" s="82">
        <v>750</v>
      </c>
      <c r="Q14" s="82">
        <v>683</v>
      </c>
      <c r="R14" s="82">
        <v>567</v>
      </c>
      <c r="T14" s="9">
        <f t="shared" si="0"/>
        <v>1821.02</v>
      </c>
    </row>
    <row r="15" spans="2:23">
      <c r="B15" s="87" t="s">
        <v>87</v>
      </c>
      <c r="C15" s="87" t="s">
        <v>88</v>
      </c>
      <c r="D15" s="88">
        <v>1293</v>
      </c>
      <c r="E15" s="88">
        <v>1099</v>
      </c>
      <c r="F15" s="88">
        <v>1511</v>
      </c>
      <c r="G15" s="88">
        <v>1431</v>
      </c>
      <c r="H15" s="88">
        <v>1456</v>
      </c>
      <c r="I15" s="88">
        <v>256</v>
      </c>
      <c r="K15" s="81" t="s">
        <v>87</v>
      </c>
      <c r="L15" s="81" t="s">
        <v>88</v>
      </c>
      <c r="M15" s="82">
        <v>980</v>
      </c>
      <c r="N15" s="82">
        <v>847</v>
      </c>
      <c r="O15" s="82">
        <v>987</v>
      </c>
      <c r="P15" s="82">
        <v>993</v>
      </c>
      <c r="Q15" s="82">
        <v>832</v>
      </c>
      <c r="R15" s="82">
        <v>256</v>
      </c>
      <c r="T15" s="9">
        <f t="shared" si="0"/>
        <v>1527.11</v>
      </c>
    </row>
    <row r="16" spans="2:23">
      <c r="B16" s="87" t="s">
        <v>89</v>
      </c>
      <c r="C16" s="87" t="s">
        <v>90</v>
      </c>
      <c r="D16" s="88">
        <v>21</v>
      </c>
      <c r="E16" s="88">
        <v>13</v>
      </c>
      <c r="F16" s="88">
        <v>35</v>
      </c>
      <c r="G16" s="88">
        <v>44</v>
      </c>
      <c r="H16" s="88">
        <v>52</v>
      </c>
      <c r="I16" s="88">
        <v>0</v>
      </c>
      <c r="K16" s="81" t="s">
        <v>89</v>
      </c>
      <c r="L16" s="81" t="s">
        <v>90</v>
      </c>
      <c r="M16" s="82">
        <v>0</v>
      </c>
      <c r="N16" s="82">
        <v>8</v>
      </c>
      <c r="O16" s="82">
        <v>31</v>
      </c>
      <c r="P16" s="82">
        <v>3</v>
      </c>
      <c r="Q16" s="82">
        <v>51</v>
      </c>
      <c r="R16" s="82">
        <v>0</v>
      </c>
      <c r="T16" s="9">
        <f t="shared" si="0"/>
        <v>53.52</v>
      </c>
    </row>
    <row r="17" spans="2:20">
      <c r="B17" s="87" t="s">
        <v>91</v>
      </c>
      <c r="C17" s="87" t="s">
        <v>92</v>
      </c>
      <c r="D17" s="88">
        <v>2</v>
      </c>
      <c r="E17" s="88">
        <v>23</v>
      </c>
      <c r="F17" s="88">
        <v>45</v>
      </c>
      <c r="G17" s="88">
        <v>27</v>
      </c>
      <c r="H17" s="88">
        <v>30</v>
      </c>
      <c r="I17" s="88">
        <v>11</v>
      </c>
      <c r="K17" s="81" t="s">
        <v>91</v>
      </c>
      <c r="L17" s="81" t="s">
        <v>92</v>
      </c>
      <c r="M17" s="82">
        <v>0</v>
      </c>
      <c r="N17" s="82">
        <v>18</v>
      </c>
      <c r="O17" s="82">
        <v>9</v>
      </c>
      <c r="P17" s="82">
        <v>6</v>
      </c>
      <c r="Q17" s="82">
        <v>9</v>
      </c>
      <c r="R17" s="82">
        <v>11</v>
      </c>
      <c r="T17" s="9">
        <f t="shared" si="0"/>
        <v>46.45</v>
      </c>
    </row>
    <row r="18" spans="2:20">
      <c r="B18" s="87"/>
      <c r="C18" s="87"/>
      <c r="D18" s="88">
        <v>18438</v>
      </c>
      <c r="E18" s="88">
        <v>24152</v>
      </c>
      <c r="F18" s="88">
        <v>27328</v>
      </c>
      <c r="G18" s="88">
        <v>28486</v>
      </c>
      <c r="H18" s="88">
        <v>32292</v>
      </c>
      <c r="I18" s="88">
        <v>12783</v>
      </c>
      <c r="K18" s="81"/>
      <c r="L18" s="81"/>
      <c r="M18" s="82">
        <v>10520</v>
      </c>
      <c r="N18" s="82">
        <v>16543</v>
      </c>
      <c r="O18" s="82">
        <v>17787</v>
      </c>
      <c r="P18" s="82">
        <v>19169</v>
      </c>
      <c r="Q18" s="82">
        <v>20628</v>
      </c>
      <c r="R18" s="82">
        <v>12783</v>
      </c>
      <c r="T18" s="9">
        <f t="shared" si="0"/>
        <v>32615.920000000002</v>
      </c>
    </row>
    <row r="20" spans="2:20"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</row>
    <row r="22" spans="2:20">
      <c r="B22" s="110"/>
    </row>
  </sheetData>
  <sheetProtection sheet="1" objects="1" scenarios="1"/>
  <mergeCells count="1">
    <mergeCell ref="V2:W3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B1:W22"/>
  <sheetViews>
    <sheetView zoomScale="75" zoomScaleNormal="75" workbookViewId="0">
      <selection activeCell="B1" sqref="B1:R1048576"/>
    </sheetView>
  </sheetViews>
  <sheetFormatPr defaultRowHeight="14.4"/>
  <cols>
    <col min="2" max="2" width="8.88671875" style="86"/>
    <col min="3" max="3" width="25.33203125" style="86" customWidth="1"/>
    <col min="4" max="11" width="8.88671875" style="86"/>
    <col min="12" max="12" width="25.33203125" style="86" customWidth="1"/>
    <col min="13" max="18" width="8.88671875" style="86"/>
  </cols>
  <sheetData>
    <row r="1" spans="2:23" ht="15" thickBot="1">
      <c r="B1" s="85" t="s">
        <v>59</v>
      </c>
      <c r="C1" s="85" t="s">
        <v>60</v>
      </c>
      <c r="D1" s="85">
        <v>2021</v>
      </c>
      <c r="E1" s="85">
        <v>2022</v>
      </c>
      <c r="F1" s="85">
        <v>2023</v>
      </c>
      <c r="G1" s="85">
        <v>2024</v>
      </c>
      <c r="H1" s="85">
        <v>2025</v>
      </c>
      <c r="I1" s="85">
        <v>2026</v>
      </c>
      <c r="K1" s="80" t="s">
        <v>59</v>
      </c>
      <c r="L1" s="80" t="s">
        <v>60</v>
      </c>
      <c r="M1" s="80">
        <v>2021</v>
      </c>
      <c r="N1" s="80">
        <v>2022</v>
      </c>
      <c r="O1" s="80">
        <v>2023</v>
      </c>
      <c r="P1" s="80">
        <v>2024</v>
      </c>
      <c r="Q1" s="80">
        <v>2025</v>
      </c>
      <c r="R1" s="80">
        <v>2026</v>
      </c>
    </row>
    <row r="2" spans="2:23" ht="15" thickTop="1">
      <c r="B2" s="87" t="s">
        <v>61</v>
      </c>
      <c r="C2" s="87" t="s">
        <v>62</v>
      </c>
      <c r="D2" s="88">
        <v>2044</v>
      </c>
      <c r="E2" s="88">
        <v>1920</v>
      </c>
      <c r="F2" s="88">
        <v>2009</v>
      </c>
      <c r="G2" s="88">
        <v>2011</v>
      </c>
      <c r="H2" s="88">
        <v>2285</v>
      </c>
      <c r="I2" s="88">
        <v>1516</v>
      </c>
      <c r="K2" s="81" t="s">
        <v>61</v>
      </c>
      <c r="L2" s="81" t="s">
        <v>62</v>
      </c>
      <c r="M2" s="82">
        <v>1561</v>
      </c>
      <c r="N2" s="82">
        <v>1480</v>
      </c>
      <c r="O2" s="82">
        <v>1524</v>
      </c>
      <c r="P2" s="82">
        <v>1677</v>
      </c>
      <c r="Q2" s="82">
        <v>1729</v>
      </c>
      <c r="R2" s="82">
        <v>1516</v>
      </c>
      <c r="T2" s="9">
        <f>MAX(D2:I2)*$V$2+1</f>
        <v>2308.85</v>
      </c>
      <c r="V2" s="274">
        <v>1.01</v>
      </c>
      <c r="W2" s="275"/>
    </row>
    <row r="3" spans="2:23" ht="15" thickBot="1">
      <c r="B3" s="87" t="s">
        <v>63</v>
      </c>
      <c r="C3" s="87" t="s">
        <v>64</v>
      </c>
      <c r="D3" s="88">
        <v>1466</v>
      </c>
      <c r="E3" s="88">
        <v>2482</v>
      </c>
      <c r="F3" s="88">
        <v>2784</v>
      </c>
      <c r="G3" s="88">
        <v>3194</v>
      </c>
      <c r="H3" s="88">
        <v>4114</v>
      </c>
      <c r="I3" s="88">
        <v>2367</v>
      </c>
      <c r="K3" s="81" t="s">
        <v>63</v>
      </c>
      <c r="L3" s="81" t="s">
        <v>64</v>
      </c>
      <c r="M3" s="82">
        <v>903</v>
      </c>
      <c r="N3" s="82">
        <v>1812</v>
      </c>
      <c r="O3" s="82">
        <v>1923</v>
      </c>
      <c r="P3" s="82">
        <v>2148</v>
      </c>
      <c r="Q3" s="82">
        <v>2903</v>
      </c>
      <c r="R3" s="82">
        <v>2367</v>
      </c>
      <c r="T3" s="9">
        <f t="shared" ref="T3:T18" si="0">MAX(D3:I3)*$V$2+1</f>
        <v>4156.1400000000003</v>
      </c>
      <c r="V3" s="276"/>
      <c r="W3" s="277"/>
    </row>
    <row r="4" spans="2:23" ht="15" thickTop="1">
      <c r="B4" s="87" t="s">
        <v>65</v>
      </c>
      <c r="C4" s="87" t="s">
        <v>66</v>
      </c>
      <c r="D4" s="88">
        <v>1269</v>
      </c>
      <c r="E4" s="88">
        <v>3059</v>
      </c>
      <c r="F4" s="88">
        <v>3404</v>
      </c>
      <c r="G4" s="88">
        <v>3477</v>
      </c>
      <c r="H4" s="88">
        <v>4079</v>
      </c>
      <c r="I4" s="88">
        <v>2130</v>
      </c>
      <c r="K4" s="81" t="s">
        <v>65</v>
      </c>
      <c r="L4" s="81" t="s">
        <v>66</v>
      </c>
      <c r="M4" s="82">
        <v>859</v>
      </c>
      <c r="N4" s="82">
        <v>2284</v>
      </c>
      <c r="O4" s="82">
        <v>2965</v>
      </c>
      <c r="P4" s="82">
        <v>2046</v>
      </c>
      <c r="Q4" s="82">
        <v>1963</v>
      </c>
      <c r="R4" s="82">
        <v>2130</v>
      </c>
      <c r="T4" s="9">
        <f t="shared" si="0"/>
        <v>4120.79</v>
      </c>
    </row>
    <row r="5" spans="2:23">
      <c r="B5" s="87" t="s">
        <v>67</v>
      </c>
      <c r="C5" s="87" t="s">
        <v>68</v>
      </c>
      <c r="D5" s="88">
        <v>2999</v>
      </c>
      <c r="E5" s="88">
        <v>4952</v>
      </c>
      <c r="F5" s="88">
        <v>1815</v>
      </c>
      <c r="G5" s="88">
        <v>3345</v>
      </c>
      <c r="H5" s="88">
        <v>3108</v>
      </c>
      <c r="I5" s="88">
        <v>1963</v>
      </c>
      <c r="K5" s="81" t="s">
        <v>67</v>
      </c>
      <c r="L5" s="81" t="s">
        <v>68</v>
      </c>
      <c r="M5" s="82">
        <v>2183</v>
      </c>
      <c r="N5" s="82">
        <v>4378</v>
      </c>
      <c r="O5" s="82">
        <v>1480</v>
      </c>
      <c r="P5" s="82">
        <v>2499</v>
      </c>
      <c r="Q5" s="82">
        <v>2539</v>
      </c>
      <c r="R5" s="82">
        <v>1963</v>
      </c>
      <c r="T5" s="9">
        <f t="shared" si="0"/>
        <v>5002.5200000000004</v>
      </c>
    </row>
    <row r="6" spans="2:23">
      <c r="B6" s="87" t="s">
        <v>69</v>
      </c>
      <c r="C6" s="87" t="s">
        <v>70</v>
      </c>
      <c r="D6" s="88">
        <v>5742</v>
      </c>
      <c r="E6" s="88">
        <v>6543</v>
      </c>
      <c r="F6" s="88">
        <v>8291</v>
      </c>
      <c r="G6" s="88">
        <v>9511</v>
      </c>
      <c r="H6" s="88">
        <v>8745</v>
      </c>
      <c r="I6" s="88">
        <v>4196</v>
      </c>
      <c r="K6" s="81" t="s">
        <v>69</v>
      </c>
      <c r="L6" s="81" t="s">
        <v>70</v>
      </c>
      <c r="M6" s="82">
        <v>3011</v>
      </c>
      <c r="N6" s="82">
        <v>4272</v>
      </c>
      <c r="O6" s="82">
        <v>5301</v>
      </c>
      <c r="P6" s="82">
        <v>6699</v>
      </c>
      <c r="Q6" s="82">
        <v>5145</v>
      </c>
      <c r="R6" s="82">
        <v>4196</v>
      </c>
      <c r="T6" s="9">
        <f t="shared" si="0"/>
        <v>9607.11</v>
      </c>
    </row>
    <row r="7" spans="2:23">
      <c r="B7" s="87" t="s">
        <v>71</v>
      </c>
      <c r="C7" s="87" t="s">
        <v>72</v>
      </c>
      <c r="D7" s="88">
        <v>746</v>
      </c>
      <c r="E7" s="88">
        <v>1220</v>
      </c>
      <c r="F7" s="88">
        <v>1402</v>
      </c>
      <c r="G7" s="88">
        <v>1591</v>
      </c>
      <c r="H7" s="88">
        <v>1660</v>
      </c>
      <c r="I7" s="88">
        <v>1828</v>
      </c>
      <c r="K7" s="81" t="s">
        <v>71</v>
      </c>
      <c r="L7" s="81" t="s">
        <v>72</v>
      </c>
      <c r="M7" s="82">
        <v>375</v>
      </c>
      <c r="N7" s="82">
        <v>939</v>
      </c>
      <c r="O7" s="82">
        <v>924</v>
      </c>
      <c r="P7" s="82">
        <v>698</v>
      </c>
      <c r="Q7" s="82">
        <v>913</v>
      </c>
      <c r="R7" s="82">
        <v>1828</v>
      </c>
      <c r="T7" s="9">
        <f t="shared" si="0"/>
        <v>1847.28</v>
      </c>
    </row>
    <row r="8" spans="2:23">
      <c r="B8" s="87" t="s">
        <v>73</v>
      </c>
      <c r="C8" s="87" t="s">
        <v>74</v>
      </c>
      <c r="D8" s="88">
        <v>630</v>
      </c>
      <c r="E8" s="88">
        <v>1031</v>
      </c>
      <c r="F8" s="88">
        <v>668</v>
      </c>
      <c r="G8" s="88">
        <v>1222</v>
      </c>
      <c r="H8" s="88">
        <v>1767</v>
      </c>
      <c r="I8" s="88">
        <v>619</v>
      </c>
      <c r="K8" s="81" t="s">
        <v>73</v>
      </c>
      <c r="L8" s="81" t="s">
        <v>74</v>
      </c>
      <c r="M8" s="82">
        <v>399</v>
      </c>
      <c r="N8" s="82">
        <v>679</v>
      </c>
      <c r="O8" s="82">
        <v>565</v>
      </c>
      <c r="P8" s="82">
        <v>826</v>
      </c>
      <c r="Q8" s="82">
        <v>1222</v>
      </c>
      <c r="R8" s="82">
        <v>619</v>
      </c>
      <c r="T8" s="9">
        <f t="shared" si="0"/>
        <v>1785.67</v>
      </c>
    </row>
    <row r="9" spans="2:23">
      <c r="B9" s="87" t="s">
        <v>75</v>
      </c>
      <c r="C9" s="87" t="s">
        <v>76</v>
      </c>
      <c r="D9" s="88">
        <v>412</v>
      </c>
      <c r="E9" s="88">
        <v>1043</v>
      </c>
      <c r="F9" s="88">
        <v>998</v>
      </c>
      <c r="G9" s="88">
        <v>1612</v>
      </c>
      <c r="H9" s="88">
        <v>1238</v>
      </c>
      <c r="I9" s="88">
        <v>557</v>
      </c>
      <c r="K9" s="81" t="s">
        <v>75</v>
      </c>
      <c r="L9" s="81" t="s">
        <v>76</v>
      </c>
      <c r="M9" s="82">
        <v>224</v>
      </c>
      <c r="N9" s="82">
        <v>773</v>
      </c>
      <c r="O9" s="82">
        <v>813</v>
      </c>
      <c r="P9" s="82">
        <v>1187</v>
      </c>
      <c r="Q9" s="82">
        <v>1119</v>
      </c>
      <c r="R9" s="82">
        <v>557</v>
      </c>
      <c r="T9" s="9">
        <f t="shared" si="0"/>
        <v>1629.1200000000001</v>
      </c>
    </row>
    <row r="10" spans="2:23">
      <c r="B10" s="87" t="s">
        <v>77</v>
      </c>
      <c r="C10" s="87" t="s">
        <v>78</v>
      </c>
      <c r="D10" s="88">
        <v>273</v>
      </c>
      <c r="E10" s="88">
        <v>511</v>
      </c>
      <c r="F10" s="88">
        <v>732</v>
      </c>
      <c r="G10" s="88">
        <v>864</v>
      </c>
      <c r="H10" s="88">
        <v>1094</v>
      </c>
      <c r="I10" s="88">
        <v>1029</v>
      </c>
      <c r="K10" s="81" t="s">
        <v>77</v>
      </c>
      <c r="L10" s="81" t="s">
        <v>78</v>
      </c>
      <c r="M10" s="82">
        <v>91</v>
      </c>
      <c r="N10" s="82">
        <v>236</v>
      </c>
      <c r="O10" s="82">
        <v>609</v>
      </c>
      <c r="P10" s="82">
        <v>479</v>
      </c>
      <c r="Q10" s="82">
        <v>942</v>
      </c>
      <c r="R10" s="82">
        <v>1029</v>
      </c>
      <c r="T10" s="9">
        <f t="shared" si="0"/>
        <v>1105.94</v>
      </c>
    </row>
    <row r="11" spans="2:23">
      <c r="B11" s="87" t="s">
        <v>79</v>
      </c>
      <c r="C11" s="87" t="s">
        <v>80</v>
      </c>
      <c r="D11" s="88">
        <v>505</v>
      </c>
      <c r="E11" s="88">
        <v>679</v>
      </c>
      <c r="F11" s="88">
        <v>962</v>
      </c>
      <c r="G11" s="88">
        <v>1687</v>
      </c>
      <c r="H11" s="88">
        <v>2049</v>
      </c>
      <c r="I11" s="88">
        <v>506</v>
      </c>
      <c r="K11" s="81" t="s">
        <v>79</v>
      </c>
      <c r="L11" s="81" t="s">
        <v>80</v>
      </c>
      <c r="M11" s="82">
        <v>333</v>
      </c>
      <c r="N11" s="82">
        <v>442</v>
      </c>
      <c r="O11" s="82">
        <v>735</v>
      </c>
      <c r="P11" s="82">
        <v>1174</v>
      </c>
      <c r="Q11" s="82">
        <v>1820</v>
      </c>
      <c r="R11" s="82">
        <v>506</v>
      </c>
      <c r="T11" s="9">
        <f t="shared" si="0"/>
        <v>2070.4900000000002</v>
      </c>
    </row>
    <row r="12" spans="2:23">
      <c r="B12" s="87" t="s">
        <v>81</v>
      </c>
      <c r="C12" s="87" t="s">
        <v>82</v>
      </c>
      <c r="D12" s="88">
        <v>874</v>
      </c>
      <c r="E12" s="88">
        <v>1068</v>
      </c>
      <c r="F12" s="88">
        <v>1578</v>
      </c>
      <c r="G12" s="88">
        <v>733</v>
      </c>
      <c r="H12" s="88">
        <v>1329</v>
      </c>
      <c r="I12" s="88">
        <v>443</v>
      </c>
      <c r="K12" s="81" t="s">
        <v>81</v>
      </c>
      <c r="L12" s="81" t="s">
        <v>82</v>
      </c>
      <c r="M12" s="82">
        <v>538</v>
      </c>
      <c r="N12" s="82">
        <v>937</v>
      </c>
      <c r="O12" s="82">
        <v>1388</v>
      </c>
      <c r="P12" s="82">
        <v>534</v>
      </c>
      <c r="Q12" s="82">
        <v>1099</v>
      </c>
      <c r="R12" s="82">
        <v>443</v>
      </c>
      <c r="T12" s="9">
        <f t="shared" si="0"/>
        <v>1594.78</v>
      </c>
    </row>
    <row r="13" spans="2:23">
      <c r="B13" s="87" t="s">
        <v>83</v>
      </c>
      <c r="C13" s="87" t="s">
        <v>84</v>
      </c>
      <c r="D13" s="88">
        <v>346</v>
      </c>
      <c r="E13" s="88">
        <v>479</v>
      </c>
      <c r="F13" s="88">
        <v>2562</v>
      </c>
      <c r="G13" s="88">
        <v>3571</v>
      </c>
      <c r="H13" s="88">
        <v>2486</v>
      </c>
      <c r="I13" s="88">
        <v>1699</v>
      </c>
      <c r="K13" s="81" t="s">
        <v>83</v>
      </c>
      <c r="L13" s="81" t="s">
        <v>84</v>
      </c>
      <c r="M13" s="82">
        <v>152</v>
      </c>
      <c r="N13" s="82">
        <v>139</v>
      </c>
      <c r="O13" s="82">
        <v>2054</v>
      </c>
      <c r="P13" s="82">
        <v>3247</v>
      </c>
      <c r="Q13" s="82">
        <v>2232</v>
      </c>
      <c r="R13" s="82">
        <v>1699</v>
      </c>
      <c r="T13" s="9">
        <f t="shared" si="0"/>
        <v>3607.71</v>
      </c>
    </row>
    <row r="14" spans="2:23">
      <c r="B14" s="87" t="s">
        <v>85</v>
      </c>
      <c r="C14" s="87" t="s">
        <v>86</v>
      </c>
      <c r="D14" s="88">
        <v>403</v>
      </c>
      <c r="E14" s="88">
        <v>770</v>
      </c>
      <c r="F14" s="88">
        <v>871</v>
      </c>
      <c r="G14" s="88">
        <v>872</v>
      </c>
      <c r="H14" s="88">
        <v>1070</v>
      </c>
      <c r="I14" s="88">
        <v>483</v>
      </c>
      <c r="K14" s="81" t="s">
        <v>85</v>
      </c>
      <c r="L14" s="81" t="s">
        <v>86</v>
      </c>
      <c r="M14" s="82">
        <v>232</v>
      </c>
      <c r="N14" s="82">
        <v>428</v>
      </c>
      <c r="O14" s="82">
        <v>554</v>
      </c>
      <c r="P14" s="82">
        <v>594</v>
      </c>
      <c r="Q14" s="82">
        <v>574</v>
      </c>
      <c r="R14" s="82">
        <v>483</v>
      </c>
      <c r="T14" s="9">
        <f t="shared" si="0"/>
        <v>1081.7</v>
      </c>
    </row>
    <row r="15" spans="2:23">
      <c r="B15" s="87" t="s">
        <v>87</v>
      </c>
      <c r="C15" s="87" t="s">
        <v>88</v>
      </c>
      <c r="D15" s="88">
        <v>551</v>
      </c>
      <c r="E15" s="88">
        <v>732</v>
      </c>
      <c r="F15" s="88">
        <v>1056</v>
      </c>
      <c r="G15" s="88">
        <v>1260</v>
      </c>
      <c r="H15" s="88">
        <v>1416</v>
      </c>
      <c r="I15" s="88">
        <v>412</v>
      </c>
      <c r="K15" s="81" t="s">
        <v>87</v>
      </c>
      <c r="L15" s="81" t="s">
        <v>88</v>
      </c>
      <c r="M15" s="82">
        <v>273</v>
      </c>
      <c r="N15" s="82">
        <v>521</v>
      </c>
      <c r="O15" s="82">
        <v>850</v>
      </c>
      <c r="P15" s="82">
        <v>1091</v>
      </c>
      <c r="Q15" s="82">
        <v>1215</v>
      </c>
      <c r="R15" s="82">
        <v>412</v>
      </c>
      <c r="T15" s="9">
        <f t="shared" si="0"/>
        <v>1431.16</v>
      </c>
    </row>
    <row r="16" spans="2:23">
      <c r="B16" s="87" t="s">
        <v>89</v>
      </c>
      <c r="C16" s="87" t="s">
        <v>90</v>
      </c>
      <c r="D16" s="88">
        <v>38</v>
      </c>
      <c r="E16" s="88">
        <v>178</v>
      </c>
      <c r="F16" s="88">
        <v>491</v>
      </c>
      <c r="G16" s="88">
        <v>375</v>
      </c>
      <c r="H16" s="88">
        <v>488</v>
      </c>
      <c r="I16" s="88">
        <v>213</v>
      </c>
      <c r="K16" s="81" t="s">
        <v>89</v>
      </c>
      <c r="L16" s="81" t="s">
        <v>90</v>
      </c>
      <c r="M16" s="82">
        <v>14</v>
      </c>
      <c r="N16" s="82">
        <v>40</v>
      </c>
      <c r="O16" s="82">
        <v>278</v>
      </c>
      <c r="P16" s="82">
        <v>211</v>
      </c>
      <c r="Q16" s="82">
        <v>293</v>
      </c>
      <c r="R16" s="82">
        <v>213</v>
      </c>
      <c r="T16" s="9">
        <f t="shared" si="0"/>
        <v>496.91</v>
      </c>
    </row>
    <row r="17" spans="2:20">
      <c r="B17" s="87" t="s">
        <v>91</v>
      </c>
      <c r="C17" s="87" t="s">
        <v>92</v>
      </c>
      <c r="D17" s="88">
        <v>141</v>
      </c>
      <c r="E17" s="88">
        <v>570</v>
      </c>
      <c r="F17" s="88">
        <v>1550</v>
      </c>
      <c r="G17" s="88">
        <v>1384</v>
      </c>
      <c r="H17" s="88">
        <v>327</v>
      </c>
      <c r="I17" s="88">
        <v>43</v>
      </c>
      <c r="K17" s="81" t="s">
        <v>91</v>
      </c>
      <c r="L17" s="81" t="s">
        <v>92</v>
      </c>
      <c r="M17" s="82">
        <v>89</v>
      </c>
      <c r="N17" s="82">
        <v>357</v>
      </c>
      <c r="O17" s="82">
        <v>1234</v>
      </c>
      <c r="P17" s="82">
        <v>927</v>
      </c>
      <c r="Q17" s="82">
        <v>269</v>
      </c>
      <c r="R17" s="82">
        <v>43</v>
      </c>
      <c r="T17" s="9">
        <f t="shared" si="0"/>
        <v>1566.5</v>
      </c>
    </row>
    <row r="18" spans="2:20">
      <c r="B18" s="87"/>
      <c r="C18" s="87"/>
      <c r="D18" s="88">
        <v>18439</v>
      </c>
      <c r="E18" s="88">
        <v>27237</v>
      </c>
      <c r="F18" s="88">
        <v>31173</v>
      </c>
      <c r="G18" s="88">
        <v>36709</v>
      </c>
      <c r="H18" s="88">
        <v>37255</v>
      </c>
      <c r="I18" s="88">
        <v>20004</v>
      </c>
      <c r="K18" s="81"/>
      <c r="L18" s="81"/>
      <c r="M18" s="82">
        <v>11237</v>
      </c>
      <c r="N18" s="82">
        <v>19717</v>
      </c>
      <c r="O18" s="82">
        <v>23197</v>
      </c>
      <c r="P18" s="82">
        <v>26037</v>
      </c>
      <c r="Q18" s="82">
        <v>25977</v>
      </c>
      <c r="R18" s="82">
        <v>20004</v>
      </c>
      <c r="T18" s="9">
        <f t="shared" si="0"/>
        <v>37628.550000000003</v>
      </c>
    </row>
    <row r="20" spans="2:20"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</row>
    <row r="22" spans="2:20">
      <c r="B22" s="110"/>
    </row>
  </sheetData>
  <sheetProtection sheet="1" objects="1" scenarios="1"/>
  <mergeCells count="1">
    <mergeCell ref="V2:W3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B1:W22"/>
  <sheetViews>
    <sheetView zoomScale="75" zoomScaleNormal="75" workbookViewId="0">
      <selection activeCell="AB26" sqref="AB26"/>
    </sheetView>
  </sheetViews>
  <sheetFormatPr defaultRowHeight="14.4"/>
  <cols>
    <col min="2" max="2" width="8.88671875" style="86"/>
    <col min="3" max="3" width="25.33203125" style="86" customWidth="1"/>
    <col min="4" max="11" width="8.88671875" style="86"/>
    <col min="12" max="12" width="25.33203125" style="86" customWidth="1"/>
    <col min="13" max="18" width="8.88671875" style="86"/>
  </cols>
  <sheetData>
    <row r="1" spans="2:23" ht="15" thickBot="1">
      <c r="B1" s="85" t="s">
        <v>59</v>
      </c>
      <c r="C1" s="85" t="s">
        <v>60</v>
      </c>
      <c r="D1" s="85">
        <v>2021</v>
      </c>
      <c r="E1" s="85">
        <v>2022</v>
      </c>
      <c r="F1" s="85">
        <v>2023</v>
      </c>
      <c r="G1" s="85">
        <v>2024</v>
      </c>
      <c r="H1" s="85">
        <v>2025</v>
      </c>
      <c r="I1" s="85">
        <v>2026</v>
      </c>
      <c r="K1" s="80" t="s">
        <v>59</v>
      </c>
      <c r="L1" s="80" t="s">
        <v>60</v>
      </c>
      <c r="M1" s="80">
        <v>2021</v>
      </c>
      <c r="N1" s="80">
        <v>2022</v>
      </c>
      <c r="O1" s="80">
        <v>2023</v>
      </c>
      <c r="P1" s="80">
        <v>2024</v>
      </c>
      <c r="Q1" s="80">
        <v>2025</v>
      </c>
      <c r="R1" s="80">
        <v>2026</v>
      </c>
    </row>
    <row r="2" spans="2:23" ht="15" thickTop="1">
      <c r="B2" s="87" t="s">
        <v>61</v>
      </c>
      <c r="C2" s="87" t="s">
        <v>62</v>
      </c>
      <c r="D2" s="88">
        <v>962.56000000000006</v>
      </c>
      <c r="E2" s="88">
        <v>1094.57</v>
      </c>
      <c r="F2" s="88">
        <v>1129.8600000000001</v>
      </c>
      <c r="G2" s="88">
        <v>1046.9699999999998</v>
      </c>
      <c r="H2" s="88">
        <v>1301.6600000000001</v>
      </c>
      <c r="I2" s="88">
        <v>661.64</v>
      </c>
      <c r="K2" s="81" t="s">
        <v>61</v>
      </c>
      <c r="L2" s="81" t="s">
        <v>62</v>
      </c>
      <c r="M2" s="82">
        <v>661.72</v>
      </c>
      <c r="N2" s="82">
        <v>728.37</v>
      </c>
      <c r="O2" s="82">
        <v>807.8599999999999</v>
      </c>
      <c r="P2" s="82">
        <v>722.18</v>
      </c>
      <c r="Q2" s="82">
        <v>880.08000000000015</v>
      </c>
      <c r="R2" s="82">
        <v>661.64</v>
      </c>
      <c r="T2" s="9">
        <f>MAX(D2:I2)*$V$2+1</f>
        <v>1315.6766</v>
      </c>
      <c r="V2" s="274">
        <v>1.01</v>
      </c>
      <c r="W2" s="275"/>
    </row>
    <row r="3" spans="2:23" ht="15" thickBot="1">
      <c r="B3" s="87" t="s">
        <v>63</v>
      </c>
      <c r="C3" s="87" t="s">
        <v>64</v>
      </c>
      <c r="D3" s="88">
        <v>2512.6799999999998</v>
      </c>
      <c r="E3" s="88">
        <v>2536.1799999999998</v>
      </c>
      <c r="F3" s="88">
        <v>2686.2500000000005</v>
      </c>
      <c r="G3" s="88">
        <v>2501.5000000000005</v>
      </c>
      <c r="H3" s="88">
        <v>2413.3699999999994</v>
      </c>
      <c r="I3" s="88">
        <v>1259.03</v>
      </c>
      <c r="K3" s="81" t="s">
        <v>63</v>
      </c>
      <c r="L3" s="81" t="s">
        <v>64</v>
      </c>
      <c r="M3" s="82">
        <v>1358.4399999999996</v>
      </c>
      <c r="N3" s="82">
        <v>1552.2399999999998</v>
      </c>
      <c r="O3" s="82">
        <v>1724.3700000000001</v>
      </c>
      <c r="P3" s="82">
        <v>1597.9199999999998</v>
      </c>
      <c r="Q3" s="82">
        <v>1513.37</v>
      </c>
      <c r="R3" s="82">
        <v>1259.03</v>
      </c>
      <c r="T3" s="9">
        <f t="shared" ref="T3:T18" si="0">MAX(D3:I3)*$V$2+1</f>
        <v>2714.1125000000006</v>
      </c>
      <c r="V3" s="276"/>
      <c r="W3" s="277"/>
    </row>
    <row r="4" spans="2:23" ht="15" thickTop="1">
      <c r="B4" s="87" t="s">
        <v>65</v>
      </c>
      <c r="C4" s="87" t="s">
        <v>66</v>
      </c>
      <c r="D4" s="88">
        <v>1310.18</v>
      </c>
      <c r="E4" s="88">
        <v>1226.52</v>
      </c>
      <c r="F4" s="88">
        <v>1365.48</v>
      </c>
      <c r="G4" s="88">
        <v>1524.4099999999999</v>
      </c>
      <c r="H4" s="88">
        <v>2001.1400000000003</v>
      </c>
      <c r="I4" s="88">
        <v>884.88</v>
      </c>
      <c r="K4" s="81" t="s">
        <v>65</v>
      </c>
      <c r="L4" s="81" t="s">
        <v>66</v>
      </c>
      <c r="M4" s="82">
        <v>966.42000000000007</v>
      </c>
      <c r="N4" s="82">
        <v>827.7600000000001</v>
      </c>
      <c r="O4" s="82">
        <v>961.58</v>
      </c>
      <c r="P4" s="82">
        <v>917.64</v>
      </c>
      <c r="Q4" s="82">
        <v>1362.31</v>
      </c>
      <c r="R4" s="82">
        <v>884.88</v>
      </c>
      <c r="T4" s="9">
        <f t="shared" si="0"/>
        <v>2022.1514000000004</v>
      </c>
    </row>
    <row r="5" spans="2:23">
      <c r="B5" s="87" t="s">
        <v>67</v>
      </c>
      <c r="C5" s="87" t="s">
        <v>68</v>
      </c>
      <c r="D5" s="88">
        <v>1914.11</v>
      </c>
      <c r="E5" s="88">
        <v>1920.31</v>
      </c>
      <c r="F5" s="88">
        <v>2099.6899999999996</v>
      </c>
      <c r="G5" s="88">
        <v>1857.56</v>
      </c>
      <c r="H5" s="88">
        <v>2262.37</v>
      </c>
      <c r="I5" s="88">
        <v>718.76</v>
      </c>
      <c r="K5" s="81" t="s">
        <v>67</v>
      </c>
      <c r="L5" s="81" t="s">
        <v>68</v>
      </c>
      <c r="M5" s="82">
        <v>1131.8800000000001</v>
      </c>
      <c r="N5" s="82">
        <v>1269.9600000000003</v>
      </c>
      <c r="O5" s="82">
        <v>1455.6100000000001</v>
      </c>
      <c r="P5" s="82">
        <v>1308.83</v>
      </c>
      <c r="Q5" s="82">
        <v>1463.79</v>
      </c>
      <c r="R5" s="82">
        <v>718.76</v>
      </c>
      <c r="T5" s="9">
        <f t="shared" si="0"/>
        <v>2285.9937</v>
      </c>
    </row>
    <row r="6" spans="2:23">
      <c r="B6" s="87" t="s">
        <v>69</v>
      </c>
      <c r="C6" s="87" t="s">
        <v>70</v>
      </c>
      <c r="D6" s="88">
        <v>3859.3399999999997</v>
      </c>
      <c r="E6" s="88">
        <v>3469.4400000000005</v>
      </c>
      <c r="F6" s="88">
        <v>3906.7800000000007</v>
      </c>
      <c r="G6" s="88">
        <v>3915.34</v>
      </c>
      <c r="H6" s="88">
        <v>3721.08</v>
      </c>
      <c r="I6" s="88">
        <v>1893.11</v>
      </c>
      <c r="K6" s="81" t="s">
        <v>69</v>
      </c>
      <c r="L6" s="81" t="s">
        <v>70</v>
      </c>
      <c r="M6" s="82">
        <v>2321.7400000000002</v>
      </c>
      <c r="N6" s="82">
        <v>2183.7999999999997</v>
      </c>
      <c r="O6" s="82">
        <v>2291.2600000000002</v>
      </c>
      <c r="P6" s="82">
        <v>2466.86</v>
      </c>
      <c r="Q6" s="82">
        <v>2131.4</v>
      </c>
      <c r="R6" s="82">
        <v>1893.11</v>
      </c>
      <c r="T6" s="9">
        <f t="shared" si="0"/>
        <v>3955.4934000000003</v>
      </c>
    </row>
    <row r="7" spans="2:23">
      <c r="B7" s="87" t="s">
        <v>71</v>
      </c>
      <c r="C7" s="87" t="s">
        <v>72</v>
      </c>
      <c r="D7" s="88">
        <v>1104.1600000000001</v>
      </c>
      <c r="E7" s="88">
        <v>1121.97</v>
      </c>
      <c r="F7" s="88">
        <v>1311.3200000000008</v>
      </c>
      <c r="G7" s="88">
        <v>1000.09</v>
      </c>
      <c r="H7" s="88">
        <v>945.45999999999992</v>
      </c>
      <c r="I7" s="88">
        <v>343.69000000000005</v>
      </c>
      <c r="K7" s="81" t="s">
        <v>71</v>
      </c>
      <c r="L7" s="81" t="s">
        <v>72</v>
      </c>
      <c r="M7" s="82">
        <v>800.8</v>
      </c>
      <c r="N7" s="82">
        <v>687.46</v>
      </c>
      <c r="O7" s="82">
        <v>616.78</v>
      </c>
      <c r="P7" s="82">
        <v>668.09</v>
      </c>
      <c r="Q7" s="82">
        <v>544.84</v>
      </c>
      <c r="R7" s="82">
        <v>343.69000000000005</v>
      </c>
      <c r="T7" s="9">
        <f t="shared" si="0"/>
        <v>1325.4332000000009</v>
      </c>
    </row>
    <row r="8" spans="2:23">
      <c r="B8" s="87" t="s">
        <v>73</v>
      </c>
      <c r="C8" s="87" t="s">
        <v>74</v>
      </c>
      <c r="D8" s="88">
        <v>806.65000000000009</v>
      </c>
      <c r="E8" s="88">
        <v>1050.02</v>
      </c>
      <c r="F8" s="88">
        <v>929.9</v>
      </c>
      <c r="G8" s="88">
        <v>1028.6399999999999</v>
      </c>
      <c r="H8" s="88">
        <v>1103.74</v>
      </c>
      <c r="I8" s="88">
        <v>437.97999999999996</v>
      </c>
      <c r="K8" s="81" t="s">
        <v>73</v>
      </c>
      <c r="L8" s="81" t="s">
        <v>74</v>
      </c>
      <c r="M8" s="82">
        <v>477.68</v>
      </c>
      <c r="N8" s="82">
        <v>500.1</v>
      </c>
      <c r="O8" s="82">
        <v>569.63</v>
      </c>
      <c r="P8" s="82">
        <v>677.90999999999985</v>
      </c>
      <c r="Q8" s="82">
        <v>545.89</v>
      </c>
      <c r="R8" s="82">
        <v>437.97999999999996</v>
      </c>
      <c r="T8" s="9">
        <f t="shared" si="0"/>
        <v>1115.7773999999999</v>
      </c>
    </row>
    <row r="9" spans="2:23">
      <c r="B9" s="87" t="s">
        <v>75</v>
      </c>
      <c r="C9" s="87" t="s">
        <v>76</v>
      </c>
      <c r="D9" s="88">
        <v>1108.1800000000003</v>
      </c>
      <c r="E9" s="88">
        <v>1071.97</v>
      </c>
      <c r="F9" s="88">
        <v>1139.69</v>
      </c>
      <c r="G9" s="88">
        <v>1147.69</v>
      </c>
      <c r="H9" s="88">
        <v>1144.7499999999998</v>
      </c>
      <c r="I9" s="88">
        <v>529.95999999999992</v>
      </c>
      <c r="K9" s="81" t="s">
        <v>75</v>
      </c>
      <c r="L9" s="81" t="s">
        <v>76</v>
      </c>
      <c r="M9" s="82">
        <v>574.57999999999993</v>
      </c>
      <c r="N9" s="82">
        <v>649.94999999999993</v>
      </c>
      <c r="O9" s="82">
        <v>688.44</v>
      </c>
      <c r="P9" s="82">
        <v>656.46999999999991</v>
      </c>
      <c r="Q9" s="82">
        <v>732.45</v>
      </c>
      <c r="R9" s="82">
        <v>529.95999999999992</v>
      </c>
      <c r="T9" s="9">
        <f t="shared" si="0"/>
        <v>1160.1669000000002</v>
      </c>
    </row>
    <row r="10" spans="2:23">
      <c r="B10" s="87" t="s">
        <v>77</v>
      </c>
      <c r="C10" s="87" t="s">
        <v>78</v>
      </c>
      <c r="D10" s="88">
        <v>949.2299999999999</v>
      </c>
      <c r="E10" s="88">
        <v>763.29000000000008</v>
      </c>
      <c r="F10" s="88">
        <v>707.42000000000007</v>
      </c>
      <c r="G10" s="88">
        <v>1186.0900000000001</v>
      </c>
      <c r="H10" s="88">
        <v>990.21</v>
      </c>
      <c r="I10" s="88">
        <v>472.35</v>
      </c>
      <c r="K10" s="81" t="s">
        <v>77</v>
      </c>
      <c r="L10" s="81" t="s">
        <v>78</v>
      </c>
      <c r="M10" s="82">
        <v>665.28</v>
      </c>
      <c r="N10" s="82">
        <v>554.09</v>
      </c>
      <c r="O10" s="82">
        <v>555.02</v>
      </c>
      <c r="P10" s="82">
        <v>616.34000000000015</v>
      </c>
      <c r="Q10" s="82">
        <v>627.52</v>
      </c>
      <c r="R10" s="82">
        <v>472.35</v>
      </c>
      <c r="T10" s="9">
        <f t="shared" si="0"/>
        <v>1198.9509</v>
      </c>
    </row>
    <row r="11" spans="2:23">
      <c r="B11" s="87" t="s">
        <v>79</v>
      </c>
      <c r="C11" s="87" t="s">
        <v>80</v>
      </c>
      <c r="D11" s="88">
        <v>598.79</v>
      </c>
      <c r="E11" s="88">
        <v>401.26</v>
      </c>
      <c r="F11" s="88">
        <v>352.99</v>
      </c>
      <c r="G11" s="88">
        <v>297.95000000000005</v>
      </c>
      <c r="H11" s="88">
        <v>382.82000000000005</v>
      </c>
      <c r="I11" s="88">
        <v>216.28</v>
      </c>
      <c r="K11" s="81" t="s">
        <v>79</v>
      </c>
      <c r="L11" s="81" t="s">
        <v>80</v>
      </c>
      <c r="M11" s="82">
        <v>428.79</v>
      </c>
      <c r="N11" s="82">
        <v>300.01</v>
      </c>
      <c r="O11" s="82">
        <v>287.49</v>
      </c>
      <c r="P11" s="82">
        <v>210.48000000000002</v>
      </c>
      <c r="Q11" s="82">
        <v>232.92000000000002</v>
      </c>
      <c r="R11" s="82">
        <v>216.28</v>
      </c>
      <c r="T11" s="9">
        <f t="shared" si="0"/>
        <v>605.77789999999993</v>
      </c>
    </row>
    <row r="12" spans="2:23">
      <c r="B12" s="87" t="s">
        <v>81</v>
      </c>
      <c r="C12" s="87" t="s">
        <v>82</v>
      </c>
      <c r="D12" s="88">
        <v>1701.55</v>
      </c>
      <c r="E12" s="88">
        <v>1008.9199999999998</v>
      </c>
      <c r="F12" s="88">
        <v>1354.1899999999998</v>
      </c>
      <c r="G12" s="88">
        <v>880.68000000000006</v>
      </c>
      <c r="H12" s="88">
        <v>1335.75</v>
      </c>
      <c r="I12" s="88">
        <v>661.06</v>
      </c>
      <c r="K12" s="81" t="s">
        <v>81</v>
      </c>
      <c r="L12" s="81" t="s">
        <v>82</v>
      </c>
      <c r="M12" s="82">
        <v>1220.3499999999999</v>
      </c>
      <c r="N12" s="82">
        <v>651.72</v>
      </c>
      <c r="O12" s="82">
        <v>821.24000000000012</v>
      </c>
      <c r="P12" s="82">
        <v>657.53</v>
      </c>
      <c r="Q12" s="82">
        <v>813.73</v>
      </c>
      <c r="R12" s="82">
        <v>661.06</v>
      </c>
      <c r="T12" s="9">
        <f t="shared" si="0"/>
        <v>1719.5654999999999</v>
      </c>
    </row>
    <row r="13" spans="2:23">
      <c r="B13" s="87" t="s">
        <v>83</v>
      </c>
      <c r="C13" s="87" t="s">
        <v>84</v>
      </c>
      <c r="D13" s="88">
        <v>1047.56</v>
      </c>
      <c r="E13" s="88">
        <v>1172.1599999999999</v>
      </c>
      <c r="F13" s="88">
        <v>1318.3400000000001</v>
      </c>
      <c r="G13" s="88">
        <v>1338.6499999999999</v>
      </c>
      <c r="H13" s="88">
        <v>1253.5500000000002</v>
      </c>
      <c r="I13" s="88">
        <v>621.44000000000005</v>
      </c>
      <c r="K13" s="81" t="s">
        <v>83</v>
      </c>
      <c r="L13" s="81" t="s">
        <v>84</v>
      </c>
      <c r="M13" s="82">
        <v>631.88</v>
      </c>
      <c r="N13" s="82">
        <v>606.31000000000006</v>
      </c>
      <c r="O13" s="82">
        <v>735.45999999999992</v>
      </c>
      <c r="P13" s="82">
        <v>895</v>
      </c>
      <c r="Q13" s="82">
        <v>721.8</v>
      </c>
      <c r="R13" s="82">
        <v>621.44000000000005</v>
      </c>
      <c r="T13" s="9">
        <f t="shared" si="0"/>
        <v>1353.0364999999999</v>
      </c>
    </row>
    <row r="14" spans="2:23">
      <c r="B14" s="87" t="s">
        <v>85</v>
      </c>
      <c r="C14" s="87" t="s">
        <v>86</v>
      </c>
      <c r="D14" s="88">
        <v>1104.29</v>
      </c>
      <c r="E14" s="88">
        <v>1091.92</v>
      </c>
      <c r="F14" s="88">
        <v>1460.4500000000003</v>
      </c>
      <c r="G14" s="88">
        <v>1598.5399999999997</v>
      </c>
      <c r="H14" s="88">
        <v>1551.9699999999998</v>
      </c>
      <c r="I14" s="88">
        <v>387.57</v>
      </c>
      <c r="K14" s="81" t="s">
        <v>85</v>
      </c>
      <c r="L14" s="81" t="s">
        <v>86</v>
      </c>
      <c r="M14" s="82">
        <v>657.05</v>
      </c>
      <c r="N14" s="82">
        <v>723.59</v>
      </c>
      <c r="O14" s="82">
        <v>752.65</v>
      </c>
      <c r="P14" s="82">
        <v>905.52</v>
      </c>
      <c r="Q14" s="82">
        <v>888.19999999999993</v>
      </c>
      <c r="R14" s="82">
        <v>387.57</v>
      </c>
      <c r="T14" s="9">
        <f t="shared" si="0"/>
        <v>1615.5253999999998</v>
      </c>
    </row>
    <row r="15" spans="2:23">
      <c r="B15" s="87" t="s">
        <v>87</v>
      </c>
      <c r="C15" s="87" t="s">
        <v>88</v>
      </c>
      <c r="D15" s="88">
        <v>1027.57</v>
      </c>
      <c r="E15" s="88">
        <v>1006.72</v>
      </c>
      <c r="F15" s="88">
        <v>973.20999999999992</v>
      </c>
      <c r="G15" s="88">
        <v>963.62</v>
      </c>
      <c r="H15" s="88">
        <v>948.19999999999993</v>
      </c>
      <c r="I15" s="88">
        <v>503.71</v>
      </c>
      <c r="K15" s="81" t="s">
        <v>87</v>
      </c>
      <c r="L15" s="81" t="s">
        <v>88</v>
      </c>
      <c r="M15" s="82">
        <v>551.31999999999994</v>
      </c>
      <c r="N15" s="82">
        <v>598.27</v>
      </c>
      <c r="O15" s="82">
        <v>688.45999999999992</v>
      </c>
      <c r="P15" s="82">
        <v>631.91999999999996</v>
      </c>
      <c r="Q15" s="82">
        <v>618.98</v>
      </c>
      <c r="R15" s="82">
        <v>503.71</v>
      </c>
      <c r="T15" s="9">
        <f t="shared" si="0"/>
        <v>1038.8456999999999</v>
      </c>
    </row>
    <row r="16" spans="2:23">
      <c r="B16" s="87" t="s">
        <v>89</v>
      </c>
      <c r="C16" s="87" t="s">
        <v>90</v>
      </c>
      <c r="D16" s="88">
        <v>278.63</v>
      </c>
      <c r="E16" s="88">
        <v>245.75</v>
      </c>
      <c r="F16" s="88">
        <v>191.6</v>
      </c>
      <c r="G16" s="88">
        <v>186.1</v>
      </c>
      <c r="H16" s="88">
        <v>145.91999999999999</v>
      </c>
      <c r="I16" s="88">
        <v>92.75</v>
      </c>
      <c r="K16" s="81" t="s">
        <v>89</v>
      </c>
      <c r="L16" s="81" t="s">
        <v>90</v>
      </c>
      <c r="M16" s="82">
        <v>151.38</v>
      </c>
      <c r="N16" s="82">
        <v>122</v>
      </c>
      <c r="O16" s="82">
        <v>104.1</v>
      </c>
      <c r="P16" s="82">
        <v>91.25</v>
      </c>
      <c r="Q16" s="82">
        <v>74.17</v>
      </c>
      <c r="R16" s="82">
        <v>92.75</v>
      </c>
      <c r="T16" s="9">
        <f t="shared" si="0"/>
        <v>282.41629999999998</v>
      </c>
    </row>
    <row r="17" spans="2:20">
      <c r="B17" s="87" t="s">
        <v>91</v>
      </c>
      <c r="C17" s="87" t="s">
        <v>92</v>
      </c>
      <c r="D17" s="88">
        <v>244.44</v>
      </c>
      <c r="E17" s="88">
        <v>264.55</v>
      </c>
      <c r="F17" s="88">
        <v>252.76999999999998</v>
      </c>
      <c r="G17" s="88">
        <v>309.41999999999996</v>
      </c>
      <c r="H17" s="88">
        <v>347.5</v>
      </c>
      <c r="I17" s="88">
        <v>97.05</v>
      </c>
      <c r="K17" s="81" t="s">
        <v>91</v>
      </c>
      <c r="L17" s="81" t="s">
        <v>92</v>
      </c>
      <c r="M17" s="82">
        <v>103.07</v>
      </c>
      <c r="N17" s="82">
        <v>161.05000000000001</v>
      </c>
      <c r="O17" s="82">
        <v>97.3</v>
      </c>
      <c r="P17" s="82">
        <v>196.22</v>
      </c>
      <c r="Q17" s="82">
        <v>185.5</v>
      </c>
      <c r="R17" s="82">
        <v>97.05</v>
      </c>
      <c r="T17" s="9">
        <f t="shared" si="0"/>
        <v>351.97500000000002</v>
      </c>
    </row>
    <row r="18" spans="2:20">
      <c r="B18" s="87"/>
      <c r="C18" s="87"/>
      <c r="D18" s="88">
        <v>20529.919999999998</v>
      </c>
      <c r="E18" s="88">
        <v>19445.55</v>
      </c>
      <c r="F18" s="88">
        <v>21179.940000000002</v>
      </c>
      <c r="G18" s="88">
        <v>20783.25</v>
      </c>
      <c r="H18" s="88">
        <v>21849.489999999998</v>
      </c>
      <c r="I18" s="88">
        <v>9781.2599999999984</v>
      </c>
      <c r="K18" s="81"/>
      <c r="L18" s="81"/>
      <c r="M18" s="82">
        <v>12702.380000000001</v>
      </c>
      <c r="N18" s="82">
        <v>12116.679999999998</v>
      </c>
      <c r="O18" s="82">
        <v>13157.249999999998</v>
      </c>
      <c r="P18" s="82">
        <v>13220.16</v>
      </c>
      <c r="Q18" s="82">
        <v>13336.949999999999</v>
      </c>
      <c r="R18" s="82">
        <v>9781.2599999999984</v>
      </c>
      <c r="T18" s="9">
        <f t="shared" si="0"/>
        <v>22068.984899999999</v>
      </c>
    </row>
    <row r="20" spans="2:20"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</row>
    <row r="22" spans="2:20">
      <c r="B22" s="110"/>
    </row>
  </sheetData>
  <sheetProtection sheet="1" objects="1" scenarios="1"/>
  <mergeCells count="1">
    <mergeCell ref="V2:W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7CF51-2DFD-449E-8034-E6505FCF6278}">
  <sheetPr codeName="Sheet27"/>
  <dimension ref="A1:W937"/>
  <sheetViews>
    <sheetView zoomScale="60" zoomScaleNormal="60" workbookViewId="0">
      <selection activeCell="C32" sqref="C32:C33"/>
    </sheetView>
  </sheetViews>
  <sheetFormatPr defaultRowHeight="14.4"/>
  <cols>
    <col min="1" max="1" width="26.88671875" customWidth="1"/>
    <col min="2" max="2" width="8.88671875" style="86"/>
    <col min="3" max="3" width="25.33203125" style="86" customWidth="1"/>
    <col min="4" max="11" width="8.88671875" style="86"/>
    <col min="12" max="12" width="25.33203125" style="86" customWidth="1"/>
    <col min="13" max="18" width="8.88671875" style="86"/>
  </cols>
  <sheetData>
    <row r="1" spans="1:23" ht="15" customHeight="1" thickBot="1">
      <c r="A1" s="61"/>
      <c r="B1" s="89" t="s">
        <v>59</v>
      </c>
      <c r="C1" s="89" t="s">
        <v>60</v>
      </c>
      <c r="D1" s="89">
        <v>2021</v>
      </c>
      <c r="E1" s="89">
        <v>2022</v>
      </c>
      <c r="F1" s="89">
        <v>2023</v>
      </c>
      <c r="G1" s="89">
        <v>2024</v>
      </c>
      <c r="H1" s="89">
        <v>2025</v>
      </c>
      <c r="I1" s="89">
        <v>2026</v>
      </c>
      <c r="K1" s="111" t="s">
        <v>59</v>
      </c>
      <c r="L1" s="111" t="s">
        <v>60</v>
      </c>
      <c r="M1" s="111">
        <v>2021</v>
      </c>
      <c r="N1" s="111">
        <v>2022</v>
      </c>
      <c r="O1" s="111">
        <v>2023</v>
      </c>
      <c r="P1" s="111">
        <v>2024</v>
      </c>
      <c r="Q1" s="111">
        <v>2025</v>
      </c>
      <c r="R1" s="111">
        <v>2026</v>
      </c>
    </row>
    <row r="2" spans="1:23" ht="15" customHeight="1" thickTop="1">
      <c r="A2" s="287" t="s">
        <v>3</v>
      </c>
      <c r="B2" s="90" t="s">
        <v>61</v>
      </c>
      <c r="C2" s="90" t="s">
        <v>62</v>
      </c>
      <c r="D2" s="91">
        <v>105.08000000000001</v>
      </c>
      <c r="E2" s="91">
        <v>307.08999999999997</v>
      </c>
      <c r="F2" s="91">
        <v>185.65999999999997</v>
      </c>
      <c r="G2" s="91">
        <v>221.24</v>
      </c>
      <c r="H2" s="91">
        <v>16.95</v>
      </c>
      <c r="I2" s="91">
        <v>10.5</v>
      </c>
      <c r="K2" s="112" t="s">
        <v>61</v>
      </c>
      <c r="L2" s="112" t="s">
        <v>62</v>
      </c>
      <c r="M2" s="113">
        <v>26.100000000000005</v>
      </c>
      <c r="N2" s="113">
        <v>138.35</v>
      </c>
      <c r="O2" s="113">
        <v>105.6</v>
      </c>
      <c r="P2" s="113">
        <v>85.24</v>
      </c>
      <c r="Q2" s="113">
        <v>5.75</v>
      </c>
      <c r="R2" s="113">
        <v>10.5</v>
      </c>
      <c r="T2" s="14">
        <f>MAX(D2:I2)*$V$2+1</f>
        <v>311.16089999999997</v>
      </c>
      <c r="V2" s="274">
        <v>1.01</v>
      </c>
      <c r="W2" s="275"/>
    </row>
    <row r="3" spans="1:23" ht="15.75" customHeight="1" thickBot="1">
      <c r="A3" s="287"/>
      <c r="B3" s="90" t="s">
        <v>63</v>
      </c>
      <c r="C3" s="90" t="s">
        <v>64</v>
      </c>
      <c r="D3" s="91">
        <v>434.22000000000014</v>
      </c>
      <c r="E3" s="91">
        <v>677.05</v>
      </c>
      <c r="F3" s="91">
        <v>439.26000000000005</v>
      </c>
      <c r="G3" s="91">
        <v>634.7199999999998</v>
      </c>
      <c r="H3" s="91">
        <v>205.65</v>
      </c>
      <c r="I3" s="91">
        <v>94.399999999999991</v>
      </c>
      <c r="K3" s="112" t="s">
        <v>63</v>
      </c>
      <c r="L3" s="112" t="s">
        <v>64</v>
      </c>
      <c r="M3" s="113">
        <v>226.21999999999997</v>
      </c>
      <c r="N3" s="113">
        <v>322.40000000000003</v>
      </c>
      <c r="O3" s="113">
        <v>166.75</v>
      </c>
      <c r="P3" s="113">
        <v>297.55</v>
      </c>
      <c r="Q3" s="113">
        <v>97</v>
      </c>
      <c r="R3" s="113">
        <v>94.399999999999991</v>
      </c>
      <c r="T3" s="14">
        <f t="shared" ref="T3:T18" si="0">MAX(D3:I3)*$V$2+1</f>
        <v>684.82049999999992</v>
      </c>
      <c r="V3" s="276"/>
      <c r="W3" s="277"/>
    </row>
    <row r="4" spans="1:23" ht="15" customHeight="1" thickTop="1">
      <c r="A4" s="61"/>
      <c r="B4" s="90" t="s">
        <v>65</v>
      </c>
      <c r="C4" s="90" t="s">
        <v>66</v>
      </c>
      <c r="D4" s="91">
        <v>0</v>
      </c>
      <c r="E4" s="91">
        <v>0</v>
      </c>
      <c r="F4" s="91">
        <v>0</v>
      </c>
      <c r="G4" s="91">
        <v>0</v>
      </c>
      <c r="H4" s="91">
        <v>72.499999999999986</v>
      </c>
      <c r="I4" s="91">
        <v>38.900000000000006</v>
      </c>
      <c r="K4" s="112" t="s">
        <v>65</v>
      </c>
      <c r="L4" s="112" t="s">
        <v>66</v>
      </c>
      <c r="M4" s="113">
        <v>0</v>
      </c>
      <c r="N4" s="113">
        <v>0</v>
      </c>
      <c r="O4" s="113">
        <v>0</v>
      </c>
      <c r="P4" s="113">
        <v>0</v>
      </c>
      <c r="Q4" s="113">
        <v>53.999999999999993</v>
      </c>
      <c r="R4" s="113">
        <v>38.900000000000006</v>
      </c>
      <c r="T4" s="14">
        <f t="shared" si="0"/>
        <v>74.22499999999998</v>
      </c>
    </row>
    <row r="5" spans="1:23">
      <c r="A5" s="61"/>
      <c r="B5" s="90" t="s">
        <v>67</v>
      </c>
      <c r="C5" s="90" t="s">
        <v>68</v>
      </c>
      <c r="D5" s="91">
        <v>350.06999999999994</v>
      </c>
      <c r="E5" s="91">
        <v>264.11000000000013</v>
      </c>
      <c r="F5" s="91">
        <v>327.60000000000002</v>
      </c>
      <c r="G5" s="91">
        <v>335.43999999999988</v>
      </c>
      <c r="H5" s="91">
        <v>213.21</v>
      </c>
      <c r="I5" s="91">
        <v>85.560000000000016</v>
      </c>
      <c r="K5" s="112" t="s">
        <v>67</v>
      </c>
      <c r="L5" s="112" t="s">
        <v>68</v>
      </c>
      <c r="M5" s="113">
        <v>223.93</v>
      </c>
      <c r="N5" s="113">
        <v>98.820000000000007</v>
      </c>
      <c r="O5" s="113">
        <v>162.03000000000003</v>
      </c>
      <c r="P5" s="113">
        <v>166.84000000000006</v>
      </c>
      <c r="Q5" s="113">
        <v>139.67000000000002</v>
      </c>
      <c r="R5" s="113">
        <v>85.560000000000016</v>
      </c>
      <c r="T5" s="14">
        <f t="shared" si="0"/>
        <v>354.57069999999993</v>
      </c>
    </row>
    <row r="6" spans="1:23">
      <c r="A6" s="61"/>
      <c r="B6" s="90" t="s">
        <v>69</v>
      </c>
      <c r="C6" s="90" t="s">
        <v>70</v>
      </c>
      <c r="D6" s="91">
        <v>1184.7</v>
      </c>
      <c r="E6" s="91">
        <v>1065.2699999999998</v>
      </c>
      <c r="F6" s="91">
        <v>1104.4200000000003</v>
      </c>
      <c r="G6" s="91">
        <v>843.47</v>
      </c>
      <c r="H6" s="91">
        <v>615.85</v>
      </c>
      <c r="I6" s="91">
        <v>349.34000000000003</v>
      </c>
      <c r="K6" s="112" t="s">
        <v>69</v>
      </c>
      <c r="L6" s="112" t="s">
        <v>70</v>
      </c>
      <c r="M6" s="113">
        <v>679.65</v>
      </c>
      <c r="N6" s="113">
        <v>523.79000000000008</v>
      </c>
      <c r="O6" s="113">
        <v>764.33</v>
      </c>
      <c r="P6" s="113">
        <v>468.18</v>
      </c>
      <c r="Q6" s="113">
        <v>418.54000000000008</v>
      </c>
      <c r="R6" s="113">
        <v>349.34000000000003</v>
      </c>
      <c r="T6" s="14">
        <f t="shared" si="0"/>
        <v>1197.547</v>
      </c>
    </row>
    <row r="7" spans="1:23">
      <c r="A7" s="61"/>
      <c r="B7" s="90" t="s">
        <v>71</v>
      </c>
      <c r="C7" s="90" t="s">
        <v>72</v>
      </c>
      <c r="D7" s="91">
        <v>412.72</v>
      </c>
      <c r="E7" s="91">
        <v>242.24</v>
      </c>
      <c r="F7" s="91">
        <v>255.31</v>
      </c>
      <c r="G7" s="91">
        <v>222.21</v>
      </c>
      <c r="H7" s="91">
        <v>210.76000000000002</v>
      </c>
      <c r="I7" s="91">
        <v>65.62</v>
      </c>
      <c r="K7" s="112" t="s">
        <v>71</v>
      </c>
      <c r="L7" s="112" t="s">
        <v>72</v>
      </c>
      <c r="M7" s="113">
        <v>204.81000000000006</v>
      </c>
      <c r="N7" s="113">
        <v>106.36</v>
      </c>
      <c r="O7" s="113">
        <v>150.38</v>
      </c>
      <c r="P7" s="113">
        <v>142.80000000000001</v>
      </c>
      <c r="Q7" s="113">
        <v>134.87</v>
      </c>
      <c r="R7" s="113">
        <v>65.62</v>
      </c>
      <c r="T7" s="14">
        <f t="shared" si="0"/>
        <v>417.84720000000004</v>
      </c>
    </row>
    <row r="8" spans="1:23">
      <c r="A8" s="61"/>
      <c r="B8" s="90" t="s">
        <v>73</v>
      </c>
      <c r="C8" s="90" t="s">
        <v>74</v>
      </c>
      <c r="D8" s="91">
        <v>6.3</v>
      </c>
      <c r="E8" s="91">
        <v>12.3</v>
      </c>
      <c r="F8" s="91">
        <v>12</v>
      </c>
      <c r="G8" s="91">
        <v>23.3</v>
      </c>
      <c r="H8" s="91">
        <v>23.88</v>
      </c>
      <c r="I8" s="91">
        <v>3</v>
      </c>
      <c r="K8" s="112" t="s">
        <v>73</v>
      </c>
      <c r="L8" s="112" t="s">
        <v>74</v>
      </c>
      <c r="M8" s="113">
        <v>2.9</v>
      </c>
      <c r="N8" s="113">
        <v>0</v>
      </c>
      <c r="O8" s="113">
        <v>4</v>
      </c>
      <c r="P8" s="113">
        <v>13</v>
      </c>
      <c r="Q8" s="113">
        <v>9.3000000000000007</v>
      </c>
      <c r="R8" s="113">
        <v>3</v>
      </c>
      <c r="T8" s="14">
        <f t="shared" si="0"/>
        <v>25.1188</v>
      </c>
    </row>
    <row r="9" spans="1:23">
      <c r="A9" s="61"/>
      <c r="B9" s="90" t="s">
        <v>75</v>
      </c>
      <c r="C9" s="90" t="s">
        <v>76</v>
      </c>
      <c r="D9" s="91">
        <v>75.8</v>
      </c>
      <c r="E9" s="91">
        <v>29.7</v>
      </c>
      <c r="F9" s="91">
        <v>46.4</v>
      </c>
      <c r="G9" s="91">
        <v>20.59</v>
      </c>
      <c r="H9" s="91">
        <v>65.55</v>
      </c>
      <c r="I9" s="91">
        <v>26.55</v>
      </c>
      <c r="K9" s="112" t="s">
        <v>75</v>
      </c>
      <c r="L9" s="112" t="s">
        <v>76</v>
      </c>
      <c r="M9" s="113">
        <v>57.4</v>
      </c>
      <c r="N9" s="113">
        <v>17.7</v>
      </c>
      <c r="O9" s="113">
        <v>42.4</v>
      </c>
      <c r="P9" s="113">
        <v>20.59</v>
      </c>
      <c r="Q9" s="113">
        <v>41.65</v>
      </c>
      <c r="R9" s="113">
        <v>26.55</v>
      </c>
      <c r="T9" s="14">
        <f t="shared" si="0"/>
        <v>77.557999999999993</v>
      </c>
    </row>
    <row r="10" spans="1:23">
      <c r="A10" s="61"/>
      <c r="B10" s="90" t="s">
        <v>77</v>
      </c>
      <c r="C10" s="90" t="s">
        <v>78</v>
      </c>
      <c r="D10" s="91">
        <v>646.12</v>
      </c>
      <c r="E10" s="91">
        <v>474.57999999999993</v>
      </c>
      <c r="F10" s="91">
        <v>454.83</v>
      </c>
      <c r="G10" s="91">
        <v>372.71999999999997</v>
      </c>
      <c r="H10" s="91">
        <v>266.13</v>
      </c>
      <c r="I10" s="91">
        <v>112.20000000000002</v>
      </c>
      <c r="K10" s="112" t="s">
        <v>77</v>
      </c>
      <c r="L10" s="112" t="s">
        <v>78</v>
      </c>
      <c r="M10" s="113">
        <v>489.35</v>
      </c>
      <c r="N10" s="113">
        <v>266.27999999999997</v>
      </c>
      <c r="O10" s="113">
        <v>297.89999999999998</v>
      </c>
      <c r="P10" s="113">
        <v>214.74</v>
      </c>
      <c r="Q10" s="113">
        <v>155.58000000000001</v>
      </c>
      <c r="R10" s="113">
        <v>112.20000000000002</v>
      </c>
      <c r="T10" s="14">
        <f t="shared" si="0"/>
        <v>653.58119999999997</v>
      </c>
    </row>
    <row r="11" spans="1:23">
      <c r="A11" s="61"/>
      <c r="B11" s="90" t="s">
        <v>79</v>
      </c>
      <c r="C11" s="90" t="s">
        <v>80</v>
      </c>
      <c r="D11" s="91">
        <v>263.18</v>
      </c>
      <c r="E11" s="91">
        <v>91.37</v>
      </c>
      <c r="F11" s="91">
        <v>203.67999999999998</v>
      </c>
      <c r="G11" s="91">
        <v>251.55999999999992</v>
      </c>
      <c r="H11" s="91">
        <v>213.79</v>
      </c>
      <c r="I11" s="91">
        <v>57.25</v>
      </c>
      <c r="K11" s="112" t="s">
        <v>79</v>
      </c>
      <c r="L11" s="112" t="s">
        <v>80</v>
      </c>
      <c r="M11" s="113">
        <v>195.85</v>
      </c>
      <c r="N11" s="113">
        <v>41.910000000000004</v>
      </c>
      <c r="O11" s="113">
        <v>88.13000000000001</v>
      </c>
      <c r="P11" s="113">
        <v>135.16</v>
      </c>
      <c r="Q11" s="113">
        <v>126.73999999999998</v>
      </c>
      <c r="R11" s="113">
        <v>57.25</v>
      </c>
      <c r="T11" s="14">
        <f t="shared" si="0"/>
        <v>266.81180000000001</v>
      </c>
    </row>
    <row r="12" spans="1:23">
      <c r="A12" s="61"/>
      <c r="B12" s="90" t="s">
        <v>81</v>
      </c>
      <c r="C12" s="90" t="s">
        <v>82</v>
      </c>
      <c r="D12" s="91">
        <v>156.19999999999999</v>
      </c>
      <c r="E12" s="91">
        <v>134.07999999999998</v>
      </c>
      <c r="F12" s="91">
        <v>77.400000000000006</v>
      </c>
      <c r="G12" s="91">
        <v>142.61000000000001</v>
      </c>
      <c r="H12" s="91">
        <v>110.25</v>
      </c>
      <c r="I12" s="91">
        <v>37.21</v>
      </c>
      <c r="K12" s="112" t="s">
        <v>81</v>
      </c>
      <c r="L12" s="112" t="s">
        <v>82</v>
      </c>
      <c r="M12" s="113">
        <v>120.22</v>
      </c>
      <c r="N12" s="113">
        <v>63.42</v>
      </c>
      <c r="O12" s="113">
        <v>48.4</v>
      </c>
      <c r="P12" s="113">
        <v>56.07</v>
      </c>
      <c r="Q12" s="113">
        <v>78.31</v>
      </c>
      <c r="R12" s="113">
        <v>37.21</v>
      </c>
      <c r="T12" s="14">
        <f t="shared" si="0"/>
        <v>158.762</v>
      </c>
    </row>
    <row r="13" spans="1:23">
      <c r="A13" s="61"/>
      <c r="B13" s="90" t="s">
        <v>83</v>
      </c>
      <c r="C13" s="90" t="s">
        <v>84</v>
      </c>
      <c r="D13" s="91">
        <v>193.16000000000003</v>
      </c>
      <c r="E13" s="91">
        <v>187.46</v>
      </c>
      <c r="F13" s="91">
        <v>201.80999999999995</v>
      </c>
      <c r="G13" s="91">
        <v>283.73999999999995</v>
      </c>
      <c r="H13" s="91">
        <v>314.42000000000007</v>
      </c>
      <c r="I13" s="91">
        <v>35.140000000000008</v>
      </c>
      <c r="K13" s="112" t="s">
        <v>83</v>
      </c>
      <c r="L13" s="112" t="s">
        <v>84</v>
      </c>
      <c r="M13" s="113">
        <v>130.63999999999999</v>
      </c>
      <c r="N13" s="113">
        <v>79.930000000000007</v>
      </c>
      <c r="O13" s="113">
        <v>85.32</v>
      </c>
      <c r="P13" s="113">
        <v>119.26999999999997</v>
      </c>
      <c r="Q13" s="113">
        <v>156.22999999999999</v>
      </c>
      <c r="R13" s="113">
        <v>35.140000000000008</v>
      </c>
      <c r="T13" s="14">
        <f t="shared" si="0"/>
        <v>318.56420000000008</v>
      </c>
    </row>
    <row r="14" spans="1:23">
      <c r="A14" s="61"/>
      <c r="B14" s="90" t="s">
        <v>85</v>
      </c>
      <c r="C14" s="90" t="s">
        <v>86</v>
      </c>
      <c r="D14" s="91">
        <v>0</v>
      </c>
      <c r="E14" s="91">
        <v>0</v>
      </c>
      <c r="F14" s="91">
        <v>0</v>
      </c>
      <c r="G14" s="91">
        <v>0</v>
      </c>
      <c r="H14" s="91">
        <v>0</v>
      </c>
      <c r="I14" s="91">
        <v>0</v>
      </c>
      <c r="K14" s="112" t="s">
        <v>85</v>
      </c>
      <c r="L14" s="112" t="s">
        <v>86</v>
      </c>
      <c r="M14" s="113">
        <v>0</v>
      </c>
      <c r="N14" s="113">
        <v>0</v>
      </c>
      <c r="O14" s="113">
        <v>0</v>
      </c>
      <c r="P14" s="113">
        <v>0</v>
      </c>
      <c r="Q14" s="113">
        <v>0</v>
      </c>
      <c r="R14" s="113">
        <v>0</v>
      </c>
      <c r="T14" s="14">
        <f t="shared" si="0"/>
        <v>1</v>
      </c>
    </row>
    <row r="15" spans="1:23">
      <c r="A15" s="61"/>
      <c r="B15" s="90" t="s">
        <v>87</v>
      </c>
      <c r="C15" s="90" t="s">
        <v>88</v>
      </c>
      <c r="D15" s="91">
        <v>0</v>
      </c>
      <c r="E15" s="91">
        <v>0</v>
      </c>
      <c r="F15" s="91">
        <v>0</v>
      </c>
      <c r="G15" s="91">
        <v>0</v>
      </c>
      <c r="H15" s="91">
        <v>0</v>
      </c>
      <c r="I15" s="91">
        <v>0</v>
      </c>
      <c r="K15" s="112" t="s">
        <v>87</v>
      </c>
      <c r="L15" s="112" t="s">
        <v>88</v>
      </c>
      <c r="M15" s="113">
        <v>0</v>
      </c>
      <c r="N15" s="113">
        <v>0</v>
      </c>
      <c r="O15" s="113">
        <v>0</v>
      </c>
      <c r="P15" s="113">
        <v>0</v>
      </c>
      <c r="Q15" s="113">
        <v>0</v>
      </c>
      <c r="R15" s="113">
        <v>0</v>
      </c>
      <c r="T15" s="14">
        <f t="shared" si="0"/>
        <v>1</v>
      </c>
    </row>
    <row r="16" spans="1:23">
      <c r="A16" s="61"/>
      <c r="B16" s="90" t="s">
        <v>89</v>
      </c>
      <c r="C16" s="90" t="s">
        <v>90</v>
      </c>
      <c r="D16" s="91">
        <v>396.12999999999971</v>
      </c>
      <c r="E16" s="91">
        <v>281.7999999999999</v>
      </c>
      <c r="F16" s="91">
        <v>262.13000000000011</v>
      </c>
      <c r="G16" s="91">
        <v>269.99999999999994</v>
      </c>
      <c r="H16" s="91">
        <v>181.8</v>
      </c>
      <c r="I16" s="91">
        <v>49.9</v>
      </c>
      <c r="K16" s="112" t="s">
        <v>89</v>
      </c>
      <c r="L16" s="112" t="s">
        <v>90</v>
      </c>
      <c r="M16" s="113">
        <v>255.10000000000008</v>
      </c>
      <c r="N16" s="113">
        <v>175.29999999999995</v>
      </c>
      <c r="O16" s="113">
        <v>110.74000000000001</v>
      </c>
      <c r="P16" s="113">
        <v>117.69999999999997</v>
      </c>
      <c r="Q16" s="113">
        <v>129.79999999999998</v>
      </c>
      <c r="R16" s="113">
        <v>49.9</v>
      </c>
      <c r="T16" s="14">
        <f t="shared" si="0"/>
        <v>401.09129999999971</v>
      </c>
    </row>
    <row r="17" spans="1:20">
      <c r="A17" s="61"/>
      <c r="B17" s="90" t="s">
        <v>91</v>
      </c>
      <c r="C17" s="90" t="s">
        <v>92</v>
      </c>
      <c r="D17" s="91">
        <v>0</v>
      </c>
      <c r="E17" s="91">
        <v>0</v>
      </c>
      <c r="F17" s="91">
        <v>0</v>
      </c>
      <c r="G17" s="91">
        <v>0</v>
      </c>
      <c r="H17" s="91">
        <v>0</v>
      </c>
      <c r="I17" s="91">
        <v>0</v>
      </c>
      <c r="K17" s="112" t="s">
        <v>91</v>
      </c>
      <c r="L17" s="112" t="s">
        <v>92</v>
      </c>
      <c r="M17" s="113">
        <v>0</v>
      </c>
      <c r="N17" s="113">
        <v>0</v>
      </c>
      <c r="O17" s="113">
        <v>0</v>
      </c>
      <c r="P17" s="113">
        <v>0</v>
      </c>
      <c r="Q17" s="113">
        <v>0</v>
      </c>
      <c r="R17" s="113">
        <v>0</v>
      </c>
      <c r="T17" s="14">
        <f t="shared" si="0"/>
        <v>1</v>
      </c>
    </row>
    <row r="18" spans="1:20">
      <c r="A18" s="61"/>
      <c r="B18" s="90"/>
      <c r="C18" s="90"/>
      <c r="D18" s="91">
        <v>4223.6799999999994</v>
      </c>
      <c r="E18" s="91">
        <v>3767.0499999999988</v>
      </c>
      <c r="F18" s="91">
        <v>3570.5000000000005</v>
      </c>
      <c r="G18" s="91">
        <v>3621.5999999999995</v>
      </c>
      <c r="H18" s="91">
        <v>2510.7400000000002</v>
      </c>
      <c r="I18" s="91">
        <v>965.57</v>
      </c>
      <c r="K18" s="112"/>
      <c r="L18" s="112"/>
      <c r="M18" s="113">
        <v>2612.1699999999996</v>
      </c>
      <c r="N18" s="113">
        <v>1834.2600000000002</v>
      </c>
      <c r="O18" s="113">
        <v>2025.9800000000005</v>
      </c>
      <c r="P18" s="113">
        <v>1837.14</v>
      </c>
      <c r="Q18" s="113">
        <v>1547.4399999999998</v>
      </c>
      <c r="R18" s="113">
        <v>965.57</v>
      </c>
      <c r="T18" s="20">
        <f t="shared" si="0"/>
        <v>4266.9167999999991</v>
      </c>
    </row>
    <row r="20" spans="1:20" ht="15" customHeight="1"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</row>
    <row r="21" spans="1:20" ht="15" customHeight="1">
      <c r="A21" s="36"/>
      <c r="B21" s="105" t="s">
        <v>59</v>
      </c>
      <c r="C21" s="105" t="s">
        <v>60</v>
      </c>
      <c r="D21" s="105">
        <v>2021</v>
      </c>
      <c r="E21" s="105">
        <v>2022</v>
      </c>
      <c r="F21" s="105">
        <v>2023</v>
      </c>
      <c r="G21" s="105">
        <v>2024</v>
      </c>
      <c r="H21" s="105">
        <v>2025</v>
      </c>
      <c r="I21" s="105">
        <v>2026</v>
      </c>
      <c r="K21" s="117" t="s">
        <v>59</v>
      </c>
      <c r="L21" s="117" t="s">
        <v>60</v>
      </c>
      <c r="M21" s="117">
        <v>2021</v>
      </c>
      <c r="N21" s="117">
        <v>2022</v>
      </c>
      <c r="O21" s="117">
        <v>2023</v>
      </c>
      <c r="P21" s="117">
        <v>2024</v>
      </c>
      <c r="Q21" s="117">
        <v>2025</v>
      </c>
      <c r="R21" s="117">
        <v>2026</v>
      </c>
    </row>
    <row r="22" spans="1:20" ht="15" customHeight="1">
      <c r="A22" s="288" t="s">
        <v>5</v>
      </c>
      <c r="B22" s="106" t="s">
        <v>61</v>
      </c>
      <c r="C22" s="106" t="s">
        <v>62</v>
      </c>
      <c r="D22" s="107">
        <v>663</v>
      </c>
      <c r="E22" s="107">
        <v>586</v>
      </c>
      <c r="F22" s="107">
        <v>566</v>
      </c>
      <c r="G22" s="107">
        <v>573</v>
      </c>
      <c r="H22" s="107">
        <v>784</v>
      </c>
      <c r="I22" s="107">
        <v>78</v>
      </c>
      <c r="K22" s="118" t="s">
        <v>61</v>
      </c>
      <c r="L22" s="118" t="s">
        <v>62</v>
      </c>
      <c r="M22" s="119">
        <v>168</v>
      </c>
      <c r="N22" s="119">
        <v>53</v>
      </c>
      <c r="O22" s="119">
        <v>150</v>
      </c>
      <c r="P22" s="119">
        <v>190</v>
      </c>
      <c r="Q22" s="119">
        <v>250</v>
      </c>
      <c r="R22" s="119">
        <v>78</v>
      </c>
      <c r="T22" s="21">
        <f t="shared" ref="T22:T38" si="1">MAX(D22:I22)*$V$2+1</f>
        <v>792.84</v>
      </c>
    </row>
    <row r="23" spans="1:20" ht="15" customHeight="1">
      <c r="A23" s="288"/>
      <c r="B23" s="106" t="s">
        <v>63</v>
      </c>
      <c r="C23" s="106" t="s">
        <v>64</v>
      </c>
      <c r="D23" s="107">
        <v>894</v>
      </c>
      <c r="E23" s="107">
        <v>763</v>
      </c>
      <c r="F23" s="107">
        <v>916</v>
      </c>
      <c r="G23" s="107">
        <v>1034</v>
      </c>
      <c r="H23" s="107">
        <v>720</v>
      </c>
      <c r="I23" s="107">
        <v>76</v>
      </c>
      <c r="K23" s="118" t="s">
        <v>63</v>
      </c>
      <c r="L23" s="118" t="s">
        <v>64</v>
      </c>
      <c r="M23" s="119">
        <v>305</v>
      </c>
      <c r="N23" s="119">
        <v>293</v>
      </c>
      <c r="O23" s="119">
        <v>423</v>
      </c>
      <c r="P23" s="119">
        <v>317</v>
      </c>
      <c r="Q23" s="119">
        <v>82</v>
      </c>
      <c r="R23" s="119">
        <v>76</v>
      </c>
      <c r="T23" s="21">
        <f t="shared" si="1"/>
        <v>1045.3399999999999</v>
      </c>
    </row>
    <row r="24" spans="1:20" ht="15" customHeight="1">
      <c r="A24" s="12"/>
      <c r="B24" s="106" t="s">
        <v>65</v>
      </c>
      <c r="C24" s="106" t="s">
        <v>66</v>
      </c>
      <c r="D24" s="107">
        <v>137</v>
      </c>
      <c r="E24" s="107">
        <v>181</v>
      </c>
      <c r="F24" s="107">
        <v>186</v>
      </c>
      <c r="G24" s="107">
        <v>119</v>
      </c>
      <c r="H24" s="107">
        <v>178</v>
      </c>
      <c r="I24" s="107">
        <v>23</v>
      </c>
      <c r="K24" s="118" t="s">
        <v>65</v>
      </c>
      <c r="L24" s="118" t="s">
        <v>66</v>
      </c>
      <c r="M24" s="119">
        <v>9</v>
      </c>
      <c r="N24" s="119">
        <v>114</v>
      </c>
      <c r="O24" s="119">
        <v>20</v>
      </c>
      <c r="P24" s="119">
        <v>25</v>
      </c>
      <c r="Q24" s="119">
        <v>64</v>
      </c>
      <c r="R24" s="119">
        <v>23</v>
      </c>
      <c r="T24" s="21">
        <f t="shared" si="1"/>
        <v>188.86</v>
      </c>
    </row>
    <row r="25" spans="1:20" ht="15" customHeight="1">
      <c r="A25" s="12"/>
      <c r="B25" s="106" t="s">
        <v>67</v>
      </c>
      <c r="C25" s="106" t="s">
        <v>68</v>
      </c>
      <c r="D25" s="107">
        <v>1040</v>
      </c>
      <c r="E25" s="107">
        <v>991</v>
      </c>
      <c r="F25" s="107">
        <v>527</v>
      </c>
      <c r="G25" s="107">
        <v>598</v>
      </c>
      <c r="H25" s="107">
        <v>392</v>
      </c>
      <c r="I25" s="107">
        <v>103</v>
      </c>
      <c r="K25" s="118" t="s">
        <v>67</v>
      </c>
      <c r="L25" s="118" t="s">
        <v>68</v>
      </c>
      <c r="M25" s="119">
        <v>461</v>
      </c>
      <c r="N25" s="119">
        <v>291</v>
      </c>
      <c r="O25" s="119">
        <v>272</v>
      </c>
      <c r="P25" s="119">
        <v>250</v>
      </c>
      <c r="Q25" s="119">
        <v>205</v>
      </c>
      <c r="R25" s="119">
        <v>103</v>
      </c>
      <c r="T25" s="21">
        <f t="shared" si="1"/>
        <v>1051.4000000000001</v>
      </c>
    </row>
    <row r="26" spans="1:20" ht="15" customHeight="1">
      <c r="A26" s="12"/>
      <c r="B26" s="106" t="s">
        <v>69</v>
      </c>
      <c r="C26" s="106" t="s">
        <v>70</v>
      </c>
      <c r="D26" s="107">
        <v>1005</v>
      </c>
      <c r="E26" s="107">
        <v>383</v>
      </c>
      <c r="F26" s="107">
        <v>439</v>
      </c>
      <c r="G26" s="107">
        <v>932</v>
      </c>
      <c r="H26" s="107">
        <v>369</v>
      </c>
      <c r="I26" s="107">
        <v>489</v>
      </c>
      <c r="K26" s="118" t="s">
        <v>69</v>
      </c>
      <c r="L26" s="118" t="s">
        <v>70</v>
      </c>
      <c r="M26" s="119">
        <v>569</v>
      </c>
      <c r="N26" s="119">
        <v>197</v>
      </c>
      <c r="O26" s="119">
        <v>186</v>
      </c>
      <c r="P26" s="119">
        <v>509</v>
      </c>
      <c r="Q26" s="119">
        <v>81</v>
      </c>
      <c r="R26" s="119">
        <v>489</v>
      </c>
      <c r="T26" s="21">
        <f t="shared" si="1"/>
        <v>1016.05</v>
      </c>
    </row>
    <row r="27" spans="1:20" ht="15" customHeight="1">
      <c r="A27" s="12"/>
      <c r="B27" s="106" t="s">
        <v>71</v>
      </c>
      <c r="C27" s="106" t="s">
        <v>72</v>
      </c>
      <c r="D27" s="107">
        <v>246</v>
      </c>
      <c r="E27" s="107">
        <v>516</v>
      </c>
      <c r="F27" s="107">
        <v>561</v>
      </c>
      <c r="G27" s="107">
        <v>226</v>
      </c>
      <c r="H27" s="107">
        <v>76</v>
      </c>
      <c r="I27" s="107">
        <v>127</v>
      </c>
      <c r="K27" s="118" t="s">
        <v>71</v>
      </c>
      <c r="L27" s="118" t="s">
        <v>72</v>
      </c>
      <c r="M27" s="119">
        <v>177</v>
      </c>
      <c r="N27" s="119">
        <v>59</v>
      </c>
      <c r="O27" s="119">
        <v>244</v>
      </c>
      <c r="P27" s="119">
        <v>96</v>
      </c>
      <c r="Q27" s="119">
        <v>16</v>
      </c>
      <c r="R27" s="119">
        <v>127</v>
      </c>
      <c r="T27" s="21">
        <f t="shared" si="1"/>
        <v>567.61</v>
      </c>
    </row>
    <row r="28" spans="1:20" ht="15" customHeight="1">
      <c r="A28" s="12"/>
      <c r="B28" s="106" t="s">
        <v>73</v>
      </c>
      <c r="C28" s="106" t="s">
        <v>74</v>
      </c>
      <c r="D28" s="107">
        <v>234</v>
      </c>
      <c r="E28" s="107">
        <v>497</v>
      </c>
      <c r="F28" s="107">
        <v>818</v>
      </c>
      <c r="G28" s="107">
        <v>1296</v>
      </c>
      <c r="H28" s="107">
        <v>1097</v>
      </c>
      <c r="I28" s="107">
        <v>166</v>
      </c>
      <c r="K28" s="118" t="s">
        <v>73</v>
      </c>
      <c r="L28" s="118" t="s">
        <v>74</v>
      </c>
      <c r="M28" s="119">
        <v>3</v>
      </c>
      <c r="N28" s="119">
        <v>240</v>
      </c>
      <c r="O28" s="119">
        <v>415</v>
      </c>
      <c r="P28" s="119">
        <v>363</v>
      </c>
      <c r="Q28" s="119">
        <v>369</v>
      </c>
      <c r="R28" s="119">
        <v>166</v>
      </c>
      <c r="T28" s="21">
        <f t="shared" si="1"/>
        <v>1309.96</v>
      </c>
    </row>
    <row r="29" spans="1:20" ht="15" customHeight="1">
      <c r="A29" s="12"/>
      <c r="B29" s="106" t="s">
        <v>75</v>
      </c>
      <c r="C29" s="106" t="s">
        <v>76</v>
      </c>
      <c r="D29" s="107">
        <v>145</v>
      </c>
      <c r="E29" s="107">
        <v>173</v>
      </c>
      <c r="F29" s="107">
        <v>213</v>
      </c>
      <c r="G29" s="107">
        <v>114</v>
      </c>
      <c r="H29" s="107">
        <v>110</v>
      </c>
      <c r="I29" s="107">
        <v>8</v>
      </c>
      <c r="K29" s="118" t="s">
        <v>75</v>
      </c>
      <c r="L29" s="118" t="s">
        <v>76</v>
      </c>
      <c r="M29" s="119">
        <v>22</v>
      </c>
      <c r="N29" s="119">
        <v>32</v>
      </c>
      <c r="O29" s="119">
        <v>41</v>
      </c>
      <c r="P29" s="119">
        <v>8</v>
      </c>
      <c r="Q29" s="119">
        <v>11</v>
      </c>
      <c r="R29" s="119">
        <v>8</v>
      </c>
      <c r="T29" s="21">
        <f t="shared" si="1"/>
        <v>216.13</v>
      </c>
    </row>
    <row r="30" spans="1:20" ht="15" customHeight="1">
      <c r="A30" s="12"/>
      <c r="B30" s="106" t="s">
        <v>77</v>
      </c>
      <c r="C30" s="106" t="s">
        <v>78</v>
      </c>
      <c r="D30" s="107">
        <v>423</v>
      </c>
      <c r="E30" s="107">
        <v>451</v>
      </c>
      <c r="F30" s="107">
        <v>224</v>
      </c>
      <c r="G30" s="107">
        <v>260</v>
      </c>
      <c r="H30" s="107">
        <v>55</v>
      </c>
      <c r="I30" s="107">
        <v>10</v>
      </c>
      <c r="K30" s="118" t="s">
        <v>77</v>
      </c>
      <c r="L30" s="118" t="s">
        <v>78</v>
      </c>
      <c r="M30" s="119">
        <v>263</v>
      </c>
      <c r="N30" s="119">
        <v>260</v>
      </c>
      <c r="O30" s="119">
        <v>69</v>
      </c>
      <c r="P30" s="119">
        <v>190</v>
      </c>
      <c r="Q30" s="119">
        <v>49</v>
      </c>
      <c r="R30" s="119">
        <v>10</v>
      </c>
      <c r="T30" s="21">
        <f t="shared" si="1"/>
        <v>456.51</v>
      </c>
    </row>
    <row r="31" spans="1:20" ht="15" customHeight="1">
      <c r="A31" s="12"/>
      <c r="B31" s="106" t="s">
        <v>79</v>
      </c>
      <c r="C31" s="106" t="s">
        <v>80</v>
      </c>
      <c r="D31" s="107">
        <v>71</v>
      </c>
      <c r="E31" s="107">
        <v>114</v>
      </c>
      <c r="F31" s="107">
        <v>447</v>
      </c>
      <c r="G31" s="107">
        <v>331</v>
      </c>
      <c r="H31" s="107">
        <v>48</v>
      </c>
      <c r="I31" s="107">
        <v>17</v>
      </c>
      <c r="K31" s="118" t="s">
        <v>79</v>
      </c>
      <c r="L31" s="118" t="s">
        <v>80</v>
      </c>
      <c r="M31" s="119">
        <v>35</v>
      </c>
      <c r="N31" s="119">
        <v>51</v>
      </c>
      <c r="O31" s="119">
        <v>284</v>
      </c>
      <c r="P31" s="119">
        <v>201</v>
      </c>
      <c r="Q31" s="119">
        <v>45</v>
      </c>
      <c r="R31" s="119">
        <v>17</v>
      </c>
      <c r="T31" s="21">
        <f t="shared" si="1"/>
        <v>452.47</v>
      </c>
    </row>
    <row r="32" spans="1:20" ht="15" customHeight="1">
      <c r="A32" s="12"/>
      <c r="B32" s="106" t="s">
        <v>81</v>
      </c>
      <c r="C32" s="106" t="s">
        <v>82</v>
      </c>
      <c r="D32" s="107">
        <v>350</v>
      </c>
      <c r="E32" s="107">
        <v>247</v>
      </c>
      <c r="F32" s="107">
        <v>264</v>
      </c>
      <c r="G32" s="107">
        <v>320</v>
      </c>
      <c r="H32" s="107">
        <v>213</v>
      </c>
      <c r="I32" s="107">
        <v>130</v>
      </c>
      <c r="K32" s="118" t="s">
        <v>81</v>
      </c>
      <c r="L32" s="118" t="s">
        <v>82</v>
      </c>
      <c r="M32" s="119">
        <v>128</v>
      </c>
      <c r="N32" s="119">
        <v>119</v>
      </c>
      <c r="O32" s="119">
        <v>123</v>
      </c>
      <c r="P32" s="119">
        <v>219</v>
      </c>
      <c r="Q32" s="119">
        <v>101</v>
      </c>
      <c r="R32" s="119">
        <v>130</v>
      </c>
      <c r="T32" s="21">
        <f t="shared" si="1"/>
        <v>354.5</v>
      </c>
    </row>
    <row r="33" spans="1:20" ht="15" customHeight="1">
      <c r="A33" s="12"/>
      <c r="B33" s="106" t="s">
        <v>83</v>
      </c>
      <c r="C33" s="106" t="s">
        <v>84</v>
      </c>
      <c r="D33" s="107">
        <v>760</v>
      </c>
      <c r="E33" s="107">
        <v>495</v>
      </c>
      <c r="F33" s="107">
        <v>625</v>
      </c>
      <c r="G33" s="107">
        <v>624</v>
      </c>
      <c r="H33" s="107">
        <v>636</v>
      </c>
      <c r="I33" s="107">
        <v>201</v>
      </c>
      <c r="K33" s="118" t="s">
        <v>83</v>
      </c>
      <c r="L33" s="118" t="s">
        <v>84</v>
      </c>
      <c r="M33" s="119">
        <v>511</v>
      </c>
      <c r="N33" s="119">
        <v>214</v>
      </c>
      <c r="O33" s="119">
        <v>238</v>
      </c>
      <c r="P33" s="119">
        <v>263</v>
      </c>
      <c r="Q33" s="119">
        <v>175</v>
      </c>
      <c r="R33" s="119">
        <v>201</v>
      </c>
      <c r="T33" s="21">
        <f t="shared" si="1"/>
        <v>768.6</v>
      </c>
    </row>
    <row r="34" spans="1:20" ht="15" customHeight="1">
      <c r="A34" s="12"/>
      <c r="B34" s="106" t="s">
        <v>85</v>
      </c>
      <c r="C34" s="106" t="s">
        <v>86</v>
      </c>
      <c r="D34" s="107">
        <v>263</v>
      </c>
      <c r="E34" s="107">
        <v>327</v>
      </c>
      <c r="F34" s="107">
        <v>514</v>
      </c>
      <c r="G34" s="107">
        <v>842</v>
      </c>
      <c r="H34" s="107">
        <v>789</v>
      </c>
      <c r="I34" s="107">
        <v>288</v>
      </c>
      <c r="K34" s="118" t="s">
        <v>85</v>
      </c>
      <c r="L34" s="118" t="s">
        <v>86</v>
      </c>
      <c r="M34" s="119">
        <v>89</v>
      </c>
      <c r="N34" s="119">
        <v>158</v>
      </c>
      <c r="O34" s="119">
        <v>355</v>
      </c>
      <c r="P34" s="119">
        <v>448</v>
      </c>
      <c r="Q34" s="119">
        <v>522</v>
      </c>
      <c r="R34" s="119">
        <v>288</v>
      </c>
      <c r="T34" s="21">
        <f t="shared" si="1"/>
        <v>851.42</v>
      </c>
    </row>
    <row r="35" spans="1:20" ht="15" customHeight="1">
      <c r="A35" s="12"/>
      <c r="B35" s="106" t="s">
        <v>87</v>
      </c>
      <c r="C35" s="106" t="s">
        <v>88</v>
      </c>
      <c r="D35" s="107">
        <v>185</v>
      </c>
      <c r="E35" s="107">
        <v>189</v>
      </c>
      <c r="F35" s="107">
        <v>242</v>
      </c>
      <c r="G35" s="107">
        <v>254</v>
      </c>
      <c r="H35" s="107">
        <v>233</v>
      </c>
      <c r="I35" s="107">
        <v>29</v>
      </c>
      <c r="K35" s="118" t="s">
        <v>87</v>
      </c>
      <c r="L35" s="118" t="s">
        <v>88</v>
      </c>
      <c r="M35" s="119">
        <v>36</v>
      </c>
      <c r="N35" s="119">
        <v>27</v>
      </c>
      <c r="O35" s="119">
        <v>68</v>
      </c>
      <c r="P35" s="119">
        <v>68</v>
      </c>
      <c r="Q35" s="119">
        <v>80</v>
      </c>
      <c r="R35" s="119">
        <v>29</v>
      </c>
      <c r="T35" s="21">
        <f t="shared" si="1"/>
        <v>257.54000000000002</v>
      </c>
    </row>
    <row r="36" spans="1:20" ht="15" customHeight="1">
      <c r="A36" s="12"/>
      <c r="B36" s="106" t="s">
        <v>89</v>
      </c>
      <c r="C36" s="106" t="s">
        <v>90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K36" s="118" t="s">
        <v>89</v>
      </c>
      <c r="L36" s="118" t="s">
        <v>90</v>
      </c>
      <c r="M36" s="119">
        <v>0</v>
      </c>
      <c r="N36" s="119">
        <v>0</v>
      </c>
      <c r="O36" s="119">
        <v>0</v>
      </c>
      <c r="P36" s="119">
        <v>0</v>
      </c>
      <c r="Q36" s="119">
        <v>0</v>
      </c>
      <c r="R36" s="119">
        <v>0</v>
      </c>
      <c r="T36" s="21">
        <f t="shared" si="1"/>
        <v>1</v>
      </c>
    </row>
    <row r="37" spans="1:20" ht="15" customHeight="1">
      <c r="A37" s="12"/>
      <c r="B37" s="106" t="s">
        <v>91</v>
      </c>
      <c r="C37" s="106" t="s">
        <v>92</v>
      </c>
      <c r="D37" s="107">
        <v>0</v>
      </c>
      <c r="E37" s="107">
        <v>3</v>
      </c>
      <c r="F37" s="107">
        <v>0</v>
      </c>
      <c r="G37" s="107">
        <v>37</v>
      </c>
      <c r="H37" s="107">
        <v>1</v>
      </c>
      <c r="I37" s="107">
        <v>0</v>
      </c>
      <c r="K37" s="118" t="s">
        <v>91</v>
      </c>
      <c r="L37" s="118" t="s">
        <v>92</v>
      </c>
      <c r="M37" s="119">
        <v>0</v>
      </c>
      <c r="N37" s="119">
        <v>0</v>
      </c>
      <c r="O37" s="119">
        <v>0</v>
      </c>
      <c r="P37" s="119">
        <v>4</v>
      </c>
      <c r="Q37" s="119">
        <v>1</v>
      </c>
      <c r="R37" s="119">
        <v>0</v>
      </c>
      <c r="T37" s="21">
        <f t="shared" si="1"/>
        <v>38.369999999999997</v>
      </c>
    </row>
    <row r="38" spans="1:20" ht="15" customHeight="1">
      <c r="A38" s="12"/>
      <c r="B38" s="106"/>
      <c r="C38" s="106"/>
      <c r="D38" s="107">
        <v>6416</v>
      </c>
      <c r="E38" s="107">
        <v>5916</v>
      </c>
      <c r="F38" s="107">
        <v>6542</v>
      </c>
      <c r="G38" s="107">
        <v>7560</v>
      </c>
      <c r="H38" s="107">
        <v>5701</v>
      </c>
      <c r="I38" s="107">
        <v>1745</v>
      </c>
      <c r="K38" s="118"/>
      <c r="L38" s="118"/>
      <c r="M38" s="119">
        <v>2776</v>
      </c>
      <c r="N38" s="119">
        <v>2108</v>
      </c>
      <c r="O38" s="119">
        <v>2888</v>
      </c>
      <c r="P38" s="119">
        <v>3151</v>
      </c>
      <c r="Q38" s="119">
        <v>2051</v>
      </c>
      <c r="R38" s="119">
        <v>1745</v>
      </c>
      <c r="T38" s="22">
        <f t="shared" si="1"/>
        <v>7636.6</v>
      </c>
    </row>
    <row r="39" spans="1:20" ht="15" customHeight="1"/>
    <row r="40" spans="1:20" ht="15" customHeight="1"/>
    <row r="41" spans="1:20" ht="15" customHeight="1">
      <c r="A41" s="13"/>
      <c r="B41" s="100" t="s">
        <v>59</v>
      </c>
      <c r="C41" s="100" t="s">
        <v>60</v>
      </c>
      <c r="D41" s="100">
        <v>2021</v>
      </c>
      <c r="E41" s="100">
        <v>2022</v>
      </c>
      <c r="F41" s="100">
        <v>2023</v>
      </c>
      <c r="G41" s="100">
        <v>2024</v>
      </c>
      <c r="H41" s="100">
        <v>2025</v>
      </c>
      <c r="I41" s="100">
        <v>2026</v>
      </c>
      <c r="K41" s="114" t="s">
        <v>59</v>
      </c>
      <c r="L41" s="114" t="s">
        <v>60</v>
      </c>
      <c r="M41" s="114">
        <v>2021</v>
      </c>
      <c r="N41" s="114">
        <v>2022</v>
      </c>
      <c r="O41" s="114">
        <v>2023</v>
      </c>
      <c r="P41" s="114">
        <v>2024</v>
      </c>
      <c r="Q41" s="114">
        <v>2025</v>
      </c>
      <c r="R41" s="114">
        <v>2026</v>
      </c>
      <c r="T41" s="10"/>
    </row>
    <row r="42" spans="1:20" ht="15" customHeight="1">
      <c r="A42" s="281" t="s">
        <v>4</v>
      </c>
      <c r="B42" s="101" t="s">
        <v>61</v>
      </c>
      <c r="C42" s="101" t="s">
        <v>62</v>
      </c>
      <c r="D42" s="102">
        <v>1104.26</v>
      </c>
      <c r="E42" s="102">
        <v>885.94</v>
      </c>
      <c r="F42" s="102">
        <v>1100.82</v>
      </c>
      <c r="G42" s="102">
        <v>1881.77</v>
      </c>
      <c r="H42" s="102">
        <v>1871.33</v>
      </c>
      <c r="I42" s="102">
        <v>672.76</v>
      </c>
      <c r="K42" s="115" t="s">
        <v>61</v>
      </c>
      <c r="L42" s="115" t="s">
        <v>62</v>
      </c>
      <c r="M42" s="116">
        <v>480.63</v>
      </c>
      <c r="N42" s="116">
        <v>397.24</v>
      </c>
      <c r="O42" s="116">
        <v>687.25</v>
      </c>
      <c r="P42" s="116">
        <v>1109.1699999999998</v>
      </c>
      <c r="Q42" s="116">
        <v>1012.38</v>
      </c>
      <c r="R42" s="116">
        <v>672.76</v>
      </c>
      <c r="T42" s="23">
        <f>MAX(D42:I42)*$V$2+1</f>
        <v>1901.5877</v>
      </c>
    </row>
    <row r="43" spans="1:20" ht="15" customHeight="1">
      <c r="A43" s="281"/>
      <c r="B43" s="101" t="s">
        <v>63</v>
      </c>
      <c r="C43" s="101" t="s">
        <v>64</v>
      </c>
      <c r="D43" s="102">
        <v>3635.05</v>
      </c>
      <c r="E43" s="102">
        <v>2067.5500000000002</v>
      </c>
      <c r="F43" s="102">
        <v>2987.16</v>
      </c>
      <c r="G43" s="102">
        <v>2476.4299999999998</v>
      </c>
      <c r="H43" s="102">
        <v>3304.1000000000004</v>
      </c>
      <c r="I43" s="102">
        <v>1051.5</v>
      </c>
      <c r="K43" s="115" t="s">
        <v>63</v>
      </c>
      <c r="L43" s="115" t="s">
        <v>64</v>
      </c>
      <c r="M43" s="116">
        <v>1728.6499999999999</v>
      </c>
      <c r="N43" s="116">
        <v>931.35</v>
      </c>
      <c r="O43" s="116">
        <v>1723.03</v>
      </c>
      <c r="P43" s="116">
        <v>1728.35</v>
      </c>
      <c r="Q43" s="116">
        <v>1930.9</v>
      </c>
      <c r="R43" s="116">
        <v>1051.5</v>
      </c>
      <c r="T43" s="23">
        <f t="shared" ref="T43:T58" si="2">MAX(D43:I43)*$V$2+1</f>
        <v>3672.4005000000002</v>
      </c>
    </row>
    <row r="44" spans="1:20" ht="15" customHeight="1">
      <c r="A44" s="13"/>
      <c r="B44" s="101" t="s">
        <v>65</v>
      </c>
      <c r="C44" s="101" t="s">
        <v>66</v>
      </c>
      <c r="D44" s="102">
        <v>2563.73</v>
      </c>
      <c r="E44" s="102">
        <v>2635.5699999999997</v>
      </c>
      <c r="F44" s="102">
        <v>2897.14</v>
      </c>
      <c r="G44" s="102">
        <v>1808.1</v>
      </c>
      <c r="H44" s="102">
        <v>2945.36</v>
      </c>
      <c r="I44" s="102">
        <v>1450.87</v>
      </c>
      <c r="K44" s="115" t="s">
        <v>65</v>
      </c>
      <c r="L44" s="115" t="s">
        <v>66</v>
      </c>
      <c r="M44" s="116">
        <v>1468.6599999999999</v>
      </c>
      <c r="N44" s="116">
        <v>1540.4199999999998</v>
      </c>
      <c r="O44" s="116">
        <v>1451.57</v>
      </c>
      <c r="P44" s="116">
        <v>921.7</v>
      </c>
      <c r="Q44" s="116">
        <v>1248.42</v>
      </c>
      <c r="R44" s="116">
        <v>1450.87</v>
      </c>
      <c r="T44" s="23">
        <f t="shared" si="2"/>
        <v>2975.8136</v>
      </c>
    </row>
    <row r="45" spans="1:20" ht="15" customHeight="1">
      <c r="A45" s="13"/>
      <c r="B45" s="101" t="s">
        <v>67</v>
      </c>
      <c r="C45" s="101" t="s">
        <v>68</v>
      </c>
      <c r="D45" s="102">
        <v>5706.8899999999994</v>
      </c>
      <c r="E45" s="102">
        <v>4871.91</v>
      </c>
      <c r="F45" s="102">
        <v>3240.8500000000004</v>
      </c>
      <c r="G45" s="102">
        <v>3523.29</v>
      </c>
      <c r="H45" s="102">
        <v>2239.1899999999996</v>
      </c>
      <c r="I45" s="102">
        <v>789.35</v>
      </c>
      <c r="K45" s="115" t="s">
        <v>67</v>
      </c>
      <c r="L45" s="115" t="s">
        <v>68</v>
      </c>
      <c r="M45" s="116">
        <v>3416.7400000000002</v>
      </c>
      <c r="N45" s="116">
        <v>3374.81</v>
      </c>
      <c r="O45" s="116">
        <v>1997.1</v>
      </c>
      <c r="P45" s="116">
        <v>2161.5700000000002</v>
      </c>
      <c r="Q45" s="116">
        <v>1315.16</v>
      </c>
      <c r="R45" s="116">
        <v>789.35</v>
      </c>
      <c r="T45" s="23">
        <f t="shared" si="2"/>
        <v>5764.9588999999996</v>
      </c>
    </row>
    <row r="46" spans="1:20" ht="15" customHeight="1">
      <c r="A46" s="13"/>
      <c r="B46" s="101" t="s">
        <v>69</v>
      </c>
      <c r="C46" s="101" t="s">
        <v>70</v>
      </c>
      <c r="D46" s="102">
        <v>10492.439999999997</v>
      </c>
      <c r="E46" s="102">
        <v>13231.130000000001</v>
      </c>
      <c r="F46" s="102">
        <v>10591.079999999998</v>
      </c>
      <c r="G46" s="102">
        <v>9259.68</v>
      </c>
      <c r="H46" s="102">
        <v>6295.7399999999989</v>
      </c>
      <c r="I46" s="102">
        <v>2638.5800000000004</v>
      </c>
      <c r="K46" s="115" t="s">
        <v>69</v>
      </c>
      <c r="L46" s="115" t="s">
        <v>70</v>
      </c>
      <c r="M46" s="116">
        <v>5272.84</v>
      </c>
      <c r="N46" s="116">
        <v>7557.0599999999995</v>
      </c>
      <c r="O46" s="116">
        <v>6111.9800000000005</v>
      </c>
      <c r="P46" s="116">
        <v>5159.79</v>
      </c>
      <c r="Q46" s="116">
        <v>3714.7499999999995</v>
      </c>
      <c r="R46" s="116">
        <v>2638.5800000000004</v>
      </c>
      <c r="T46" s="23">
        <f t="shared" si="2"/>
        <v>13364.4413</v>
      </c>
    </row>
    <row r="47" spans="1:20" ht="15" customHeight="1">
      <c r="A47" s="13"/>
      <c r="B47" s="101" t="s">
        <v>71</v>
      </c>
      <c r="C47" s="101" t="s">
        <v>72</v>
      </c>
      <c r="D47" s="102">
        <v>5098</v>
      </c>
      <c r="E47" s="102">
        <v>5267.6100000000006</v>
      </c>
      <c r="F47" s="102">
        <v>6617.33</v>
      </c>
      <c r="G47" s="102">
        <v>4393.92</v>
      </c>
      <c r="H47" s="102">
        <v>3432.94</v>
      </c>
      <c r="I47" s="102">
        <v>1105.7599999999998</v>
      </c>
      <c r="K47" s="115" t="s">
        <v>71</v>
      </c>
      <c r="L47" s="115" t="s">
        <v>72</v>
      </c>
      <c r="M47" s="116">
        <v>2325.14</v>
      </c>
      <c r="N47" s="116">
        <v>2526.4499999999998</v>
      </c>
      <c r="O47" s="116">
        <v>3307.66</v>
      </c>
      <c r="P47" s="116">
        <v>2602.9899999999998</v>
      </c>
      <c r="Q47" s="116">
        <v>2371.12</v>
      </c>
      <c r="R47" s="116">
        <v>1105.7599999999998</v>
      </c>
      <c r="T47" s="23">
        <f t="shared" si="2"/>
        <v>6684.5033000000003</v>
      </c>
    </row>
    <row r="48" spans="1:20" ht="15" customHeight="1">
      <c r="A48" s="13"/>
      <c r="B48" s="101" t="s">
        <v>73</v>
      </c>
      <c r="C48" s="101" t="s">
        <v>74</v>
      </c>
      <c r="D48" s="102">
        <v>1997.77</v>
      </c>
      <c r="E48" s="102">
        <v>2256.7999999999997</v>
      </c>
      <c r="F48" s="102">
        <v>2146.3000000000002</v>
      </c>
      <c r="G48" s="102">
        <v>2083.98</v>
      </c>
      <c r="H48" s="102">
        <v>2702.76</v>
      </c>
      <c r="I48" s="102">
        <v>911.54</v>
      </c>
      <c r="K48" s="115" t="s">
        <v>73</v>
      </c>
      <c r="L48" s="115" t="s">
        <v>74</v>
      </c>
      <c r="M48" s="116">
        <v>794.76</v>
      </c>
      <c r="N48" s="116">
        <v>988.99</v>
      </c>
      <c r="O48" s="116">
        <v>1210.17</v>
      </c>
      <c r="P48" s="116">
        <v>1025.46</v>
      </c>
      <c r="Q48" s="116">
        <v>1066.43</v>
      </c>
      <c r="R48" s="116">
        <v>911.54</v>
      </c>
      <c r="T48" s="23">
        <f t="shared" si="2"/>
        <v>2730.7876000000001</v>
      </c>
    </row>
    <row r="49" spans="1:20" ht="15" customHeight="1">
      <c r="A49" s="13"/>
      <c r="B49" s="101" t="s">
        <v>75</v>
      </c>
      <c r="C49" s="101" t="s">
        <v>76</v>
      </c>
      <c r="D49" s="102">
        <v>6320.91</v>
      </c>
      <c r="E49" s="102">
        <v>2245.7800000000002</v>
      </c>
      <c r="F49" s="102">
        <v>3213.4300000000003</v>
      </c>
      <c r="G49" s="102">
        <v>2533.71</v>
      </c>
      <c r="H49" s="102">
        <v>2407.21</v>
      </c>
      <c r="I49" s="102">
        <v>863.71</v>
      </c>
      <c r="K49" s="115" t="s">
        <v>75</v>
      </c>
      <c r="L49" s="115" t="s">
        <v>76</v>
      </c>
      <c r="M49" s="116">
        <v>1912.8899999999999</v>
      </c>
      <c r="N49" s="116">
        <v>1270.2899999999997</v>
      </c>
      <c r="O49" s="116">
        <v>1902.5300000000002</v>
      </c>
      <c r="P49" s="116">
        <v>1669.6599999999999</v>
      </c>
      <c r="Q49" s="116">
        <v>1136.1199999999999</v>
      </c>
      <c r="R49" s="116">
        <v>863.71</v>
      </c>
      <c r="T49" s="23">
        <f t="shared" si="2"/>
        <v>6385.1190999999999</v>
      </c>
    </row>
    <row r="50" spans="1:20" ht="15" customHeight="1">
      <c r="A50" s="13"/>
      <c r="B50" s="101" t="s">
        <v>77</v>
      </c>
      <c r="C50" s="101" t="s">
        <v>78</v>
      </c>
      <c r="D50" s="102">
        <v>1543.2599999999998</v>
      </c>
      <c r="E50" s="102">
        <v>1592.18</v>
      </c>
      <c r="F50" s="102">
        <v>1261.01</v>
      </c>
      <c r="G50" s="102">
        <v>1418.63</v>
      </c>
      <c r="H50" s="102">
        <v>1178.24</v>
      </c>
      <c r="I50" s="102">
        <v>587.75</v>
      </c>
      <c r="K50" s="115" t="s">
        <v>77</v>
      </c>
      <c r="L50" s="115" t="s">
        <v>78</v>
      </c>
      <c r="M50" s="116">
        <v>854.34</v>
      </c>
      <c r="N50" s="116">
        <v>1004.59</v>
      </c>
      <c r="O50" s="116">
        <v>711.38</v>
      </c>
      <c r="P50" s="116">
        <v>805.65000000000009</v>
      </c>
      <c r="Q50" s="116">
        <v>575.04</v>
      </c>
      <c r="R50" s="116">
        <v>587.75</v>
      </c>
      <c r="T50" s="23">
        <f t="shared" si="2"/>
        <v>1609.1018000000001</v>
      </c>
    </row>
    <row r="51" spans="1:20" ht="15" customHeight="1">
      <c r="A51" s="13"/>
      <c r="B51" s="101" t="s">
        <v>79</v>
      </c>
      <c r="C51" s="101" t="s">
        <v>80</v>
      </c>
      <c r="D51" s="102">
        <v>528.79999999999995</v>
      </c>
      <c r="E51" s="102">
        <v>742</v>
      </c>
      <c r="F51" s="102">
        <v>1043.8599999999999</v>
      </c>
      <c r="G51" s="102">
        <v>1180.05</v>
      </c>
      <c r="H51" s="102">
        <v>1150.25</v>
      </c>
      <c r="I51" s="102">
        <v>534.9</v>
      </c>
      <c r="K51" s="115" t="s">
        <v>79</v>
      </c>
      <c r="L51" s="115" t="s">
        <v>80</v>
      </c>
      <c r="M51" s="116">
        <v>213.8</v>
      </c>
      <c r="N51" s="116">
        <v>451.75</v>
      </c>
      <c r="O51" s="116">
        <v>558.34999999999991</v>
      </c>
      <c r="P51" s="116">
        <v>722</v>
      </c>
      <c r="Q51" s="116">
        <v>614.75</v>
      </c>
      <c r="R51" s="116">
        <v>534.9</v>
      </c>
      <c r="T51" s="23">
        <f t="shared" si="2"/>
        <v>1192.8505</v>
      </c>
    </row>
    <row r="52" spans="1:20" ht="15" customHeight="1">
      <c r="A52" s="13"/>
      <c r="B52" s="101" t="s">
        <v>81</v>
      </c>
      <c r="C52" s="101" t="s">
        <v>82</v>
      </c>
      <c r="D52" s="102">
        <v>1980.2699999999998</v>
      </c>
      <c r="E52" s="102">
        <v>2340.04</v>
      </c>
      <c r="F52" s="102">
        <v>1800.6100000000001</v>
      </c>
      <c r="G52" s="102">
        <v>2964.48</v>
      </c>
      <c r="H52" s="102">
        <v>2364.06</v>
      </c>
      <c r="I52" s="102">
        <v>877.76</v>
      </c>
      <c r="K52" s="115" t="s">
        <v>81</v>
      </c>
      <c r="L52" s="115" t="s">
        <v>82</v>
      </c>
      <c r="M52" s="116">
        <v>863.8</v>
      </c>
      <c r="N52" s="116">
        <v>1312.9199999999998</v>
      </c>
      <c r="O52" s="116">
        <v>1176.27</v>
      </c>
      <c r="P52" s="116">
        <v>1515.13</v>
      </c>
      <c r="Q52" s="116">
        <v>1391.79</v>
      </c>
      <c r="R52" s="116">
        <v>877.76</v>
      </c>
      <c r="T52" s="23">
        <f t="shared" si="2"/>
        <v>2995.1248000000001</v>
      </c>
    </row>
    <row r="53" spans="1:20" ht="15" customHeight="1">
      <c r="A53" s="13"/>
      <c r="B53" s="101" t="s">
        <v>83</v>
      </c>
      <c r="C53" s="101" t="s">
        <v>84</v>
      </c>
      <c r="D53" s="102">
        <v>3306.23</v>
      </c>
      <c r="E53" s="102">
        <v>3803.5699999999997</v>
      </c>
      <c r="F53" s="102">
        <v>3546.77</v>
      </c>
      <c r="G53" s="102">
        <v>4190.08</v>
      </c>
      <c r="H53" s="102">
        <v>2656.0699999999997</v>
      </c>
      <c r="I53" s="102">
        <v>674.37</v>
      </c>
      <c r="K53" s="115" t="s">
        <v>83</v>
      </c>
      <c r="L53" s="115" t="s">
        <v>84</v>
      </c>
      <c r="M53" s="116">
        <v>1316.9</v>
      </c>
      <c r="N53" s="116">
        <v>2089.8200000000002</v>
      </c>
      <c r="O53" s="116">
        <v>1798.3899999999999</v>
      </c>
      <c r="P53" s="116">
        <v>2232.7800000000002</v>
      </c>
      <c r="Q53" s="116">
        <v>1433.47</v>
      </c>
      <c r="R53" s="116">
        <v>674.37</v>
      </c>
      <c r="T53" s="23">
        <f t="shared" si="2"/>
        <v>4232.9808000000003</v>
      </c>
    </row>
    <row r="54" spans="1:20" ht="15" customHeight="1">
      <c r="A54" s="13"/>
      <c r="B54" s="101" t="s">
        <v>85</v>
      </c>
      <c r="C54" s="101" t="s">
        <v>86</v>
      </c>
      <c r="D54" s="102">
        <v>2250.2600000000002</v>
      </c>
      <c r="E54" s="102">
        <v>2497.13</v>
      </c>
      <c r="F54" s="102">
        <v>2585.48</v>
      </c>
      <c r="G54" s="102">
        <v>3387.07</v>
      </c>
      <c r="H54" s="102">
        <v>2686</v>
      </c>
      <c r="I54" s="102">
        <v>902.25</v>
      </c>
      <c r="K54" s="115" t="s">
        <v>85</v>
      </c>
      <c r="L54" s="115" t="s">
        <v>86</v>
      </c>
      <c r="M54" s="116">
        <v>1103.3599999999999</v>
      </c>
      <c r="N54" s="116">
        <v>1271.7599999999998</v>
      </c>
      <c r="O54" s="116">
        <v>1361.85</v>
      </c>
      <c r="P54" s="116">
        <v>1945.12</v>
      </c>
      <c r="Q54" s="116">
        <v>1401.55</v>
      </c>
      <c r="R54" s="116">
        <v>902.25</v>
      </c>
      <c r="T54" s="23">
        <f t="shared" si="2"/>
        <v>3421.9407000000001</v>
      </c>
    </row>
    <row r="55" spans="1:20" ht="15" customHeight="1">
      <c r="A55" s="13"/>
      <c r="B55" s="101" t="s">
        <v>87</v>
      </c>
      <c r="C55" s="101" t="s">
        <v>88</v>
      </c>
      <c r="D55" s="102">
        <v>2177.67</v>
      </c>
      <c r="E55" s="102">
        <v>1466.86</v>
      </c>
      <c r="F55" s="102">
        <v>1183.8499999999999</v>
      </c>
      <c r="G55" s="102">
        <v>1485.1</v>
      </c>
      <c r="H55" s="102">
        <v>1057.4000000000001</v>
      </c>
      <c r="I55" s="102">
        <v>306.75</v>
      </c>
      <c r="K55" s="115" t="s">
        <v>87</v>
      </c>
      <c r="L55" s="115" t="s">
        <v>88</v>
      </c>
      <c r="M55" s="116">
        <v>862.24</v>
      </c>
      <c r="N55" s="116">
        <v>827.51</v>
      </c>
      <c r="O55" s="116">
        <v>561.25</v>
      </c>
      <c r="P55" s="116">
        <v>744.45</v>
      </c>
      <c r="Q55" s="116">
        <v>546.29999999999995</v>
      </c>
      <c r="R55" s="116">
        <v>306.75</v>
      </c>
      <c r="T55" s="23">
        <f t="shared" si="2"/>
        <v>2200.4467</v>
      </c>
    </row>
    <row r="56" spans="1:20" ht="15" customHeight="1">
      <c r="A56" s="13"/>
      <c r="B56" s="101" t="s">
        <v>89</v>
      </c>
      <c r="C56" s="101" t="s">
        <v>90</v>
      </c>
      <c r="D56" s="102">
        <v>550.49</v>
      </c>
      <c r="E56" s="102">
        <v>531.91</v>
      </c>
      <c r="F56" s="102">
        <v>537.65000000000009</v>
      </c>
      <c r="G56" s="102">
        <v>635.5</v>
      </c>
      <c r="H56" s="102">
        <v>275</v>
      </c>
      <c r="I56" s="102">
        <v>229</v>
      </c>
      <c r="K56" s="115" t="s">
        <v>89</v>
      </c>
      <c r="L56" s="115" t="s">
        <v>90</v>
      </c>
      <c r="M56" s="116">
        <v>282.75</v>
      </c>
      <c r="N56" s="116">
        <v>370.15999999999997</v>
      </c>
      <c r="O56" s="116">
        <v>339.07</v>
      </c>
      <c r="P56" s="116">
        <v>256.5</v>
      </c>
      <c r="Q56" s="116">
        <v>235</v>
      </c>
      <c r="R56" s="116">
        <v>229</v>
      </c>
      <c r="T56" s="23">
        <f t="shared" si="2"/>
        <v>642.85500000000002</v>
      </c>
    </row>
    <row r="57" spans="1:20" ht="15" customHeight="1">
      <c r="A57" s="13"/>
      <c r="B57" s="101" t="s">
        <v>91</v>
      </c>
      <c r="C57" s="101" t="s">
        <v>92</v>
      </c>
      <c r="D57" s="102">
        <v>174.68</v>
      </c>
      <c r="E57" s="102">
        <v>184.7</v>
      </c>
      <c r="F57" s="102">
        <v>242.05</v>
      </c>
      <c r="G57" s="102">
        <v>496.8</v>
      </c>
      <c r="H57" s="102">
        <v>312.2</v>
      </c>
      <c r="I57" s="102">
        <v>77.300000000000011</v>
      </c>
      <c r="K57" s="115" t="s">
        <v>91</v>
      </c>
      <c r="L57" s="115" t="s">
        <v>92</v>
      </c>
      <c r="M57" s="116">
        <v>84.429999999999993</v>
      </c>
      <c r="N57" s="116">
        <v>136.69999999999999</v>
      </c>
      <c r="O57" s="116">
        <v>209.8</v>
      </c>
      <c r="P57" s="116">
        <v>363</v>
      </c>
      <c r="Q57" s="116">
        <v>129.85000000000002</v>
      </c>
      <c r="R57" s="116">
        <v>77.300000000000011</v>
      </c>
      <c r="T57" s="23">
        <f t="shared" si="2"/>
        <v>502.76800000000003</v>
      </c>
    </row>
    <row r="58" spans="1:20" ht="15" customHeight="1">
      <c r="A58" s="13"/>
      <c r="B58" s="101"/>
      <c r="C58" s="101"/>
      <c r="D58" s="102">
        <v>49430.71</v>
      </c>
      <c r="E58" s="102">
        <v>46620.68</v>
      </c>
      <c r="F58" s="102">
        <v>44995.390000000007</v>
      </c>
      <c r="G58" s="102">
        <v>43718.590000000004</v>
      </c>
      <c r="H58" s="102">
        <v>36877.85</v>
      </c>
      <c r="I58" s="102">
        <v>13674.15</v>
      </c>
      <c r="K58" s="115"/>
      <c r="L58" s="115"/>
      <c r="M58" s="116">
        <v>22981.930000000004</v>
      </c>
      <c r="N58" s="116">
        <v>26051.819999999996</v>
      </c>
      <c r="O58" s="116">
        <v>25107.649999999998</v>
      </c>
      <c r="P58" s="116">
        <v>24963.32</v>
      </c>
      <c r="Q58" s="116">
        <v>20123.03</v>
      </c>
      <c r="R58" s="116">
        <v>13674.15</v>
      </c>
      <c r="T58" s="24">
        <f t="shared" si="2"/>
        <v>49926.017099999997</v>
      </c>
    </row>
    <row r="59" spans="1:20" ht="15" customHeight="1"/>
    <row r="60" spans="1:20" ht="15" customHeight="1"/>
    <row r="61" spans="1:20" ht="15" customHeight="1">
      <c r="A61" s="73"/>
      <c r="B61" s="157" t="s">
        <v>59</v>
      </c>
      <c r="C61" s="157" t="s">
        <v>60</v>
      </c>
      <c r="D61" s="157">
        <v>2021</v>
      </c>
      <c r="E61" s="157">
        <v>2022</v>
      </c>
      <c r="F61" s="157">
        <v>2023</v>
      </c>
      <c r="G61" s="157">
        <v>2024</v>
      </c>
      <c r="H61" s="157">
        <v>2025</v>
      </c>
      <c r="I61" s="157">
        <v>2026</v>
      </c>
      <c r="K61" s="158" t="s">
        <v>59</v>
      </c>
      <c r="L61" s="158" t="s">
        <v>60</v>
      </c>
      <c r="M61" s="158">
        <v>2021</v>
      </c>
      <c r="N61" s="158">
        <v>2022</v>
      </c>
      <c r="O61" s="158">
        <v>2023</v>
      </c>
      <c r="P61" s="158">
        <v>2024</v>
      </c>
      <c r="Q61" s="158">
        <v>2025</v>
      </c>
      <c r="R61" s="158">
        <v>2026</v>
      </c>
    </row>
    <row r="62" spans="1:20" ht="15" customHeight="1">
      <c r="A62" s="284" t="s">
        <v>15</v>
      </c>
      <c r="B62" s="159" t="s">
        <v>61</v>
      </c>
      <c r="C62" s="159" t="s">
        <v>62</v>
      </c>
      <c r="D62" s="160">
        <v>3732.63</v>
      </c>
      <c r="E62" s="160">
        <v>4136.49</v>
      </c>
      <c r="F62" s="160">
        <v>5048.9799999999996</v>
      </c>
      <c r="G62" s="160">
        <v>5851.14</v>
      </c>
      <c r="H62" s="160">
        <v>3791.3199999999997</v>
      </c>
      <c r="I62" s="160">
        <v>1441.34</v>
      </c>
      <c r="K62" s="161" t="s">
        <v>61</v>
      </c>
      <c r="L62" s="161" t="s">
        <v>62</v>
      </c>
      <c r="M62" s="162">
        <v>2245.59</v>
      </c>
      <c r="N62" s="162">
        <v>2271.6799999999998</v>
      </c>
      <c r="O62" s="162">
        <v>2758.5699999999997</v>
      </c>
      <c r="P62" s="162">
        <v>3513.37</v>
      </c>
      <c r="Q62" s="162">
        <v>2276.7600000000002</v>
      </c>
      <c r="R62" s="162">
        <v>1441.34</v>
      </c>
      <c r="T62" s="45">
        <f>MAX(D62:I62)*$V$2+1</f>
        <v>5910.6514000000006</v>
      </c>
    </row>
    <row r="63" spans="1:20" ht="15" customHeight="1">
      <c r="A63" s="284"/>
      <c r="B63" s="159" t="s">
        <v>63</v>
      </c>
      <c r="C63" s="159" t="s">
        <v>64</v>
      </c>
      <c r="D63" s="160">
        <v>6939.33</v>
      </c>
      <c r="E63" s="160">
        <v>6626.45</v>
      </c>
      <c r="F63" s="160">
        <v>7381.1399999999994</v>
      </c>
      <c r="G63" s="160">
        <v>9540.0099999999984</v>
      </c>
      <c r="H63" s="160">
        <v>6862.87</v>
      </c>
      <c r="I63" s="160">
        <v>3529.23</v>
      </c>
      <c r="K63" s="161" t="s">
        <v>63</v>
      </c>
      <c r="L63" s="161" t="s">
        <v>64</v>
      </c>
      <c r="M63" s="162">
        <v>3812.1</v>
      </c>
      <c r="N63" s="162">
        <v>3373.17</v>
      </c>
      <c r="O63" s="162">
        <v>4168.2699999999995</v>
      </c>
      <c r="P63" s="162">
        <v>5508.0300000000007</v>
      </c>
      <c r="Q63" s="162">
        <v>3962.1500000000005</v>
      </c>
      <c r="R63" s="162">
        <v>3529.23</v>
      </c>
      <c r="T63" s="45">
        <f t="shared" ref="T63:T78" si="3">MAX(D63:I63)*$V$2+1</f>
        <v>9636.4100999999991</v>
      </c>
    </row>
    <row r="64" spans="1:20" ht="15" customHeight="1">
      <c r="A64" s="284" t="s">
        <v>16</v>
      </c>
      <c r="B64" s="159" t="s">
        <v>65</v>
      </c>
      <c r="C64" s="159" t="s">
        <v>66</v>
      </c>
      <c r="D64" s="160">
        <v>4133.6999999999989</v>
      </c>
      <c r="E64" s="160">
        <v>5277.6000000000013</v>
      </c>
      <c r="F64" s="160">
        <v>4467.1500000000005</v>
      </c>
      <c r="G64" s="160">
        <v>5094.96</v>
      </c>
      <c r="H64" s="160">
        <v>5448.83</v>
      </c>
      <c r="I64" s="160">
        <v>2213.2199999999998</v>
      </c>
      <c r="K64" s="161" t="s">
        <v>65</v>
      </c>
      <c r="L64" s="161" t="s">
        <v>66</v>
      </c>
      <c r="M64" s="162">
        <v>1961.49</v>
      </c>
      <c r="N64" s="162">
        <v>2583.6199999999994</v>
      </c>
      <c r="O64" s="162">
        <v>2608.0500000000002</v>
      </c>
      <c r="P64" s="162">
        <v>2639.0299999999997</v>
      </c>
      <c r="Q64" s="162">
        <v>2771.4300000000003</v>
      </c>
      <c r="R64" s="162">
        <v>2213.2199999999998</v>
      </c>
      <c r="T64" s="45">
        <f t="shared" si="3"/>
        <v>5504.3182999999999</v>
      </c>
    </row>
    <row r="65" spans="1:20" ht="15" customHeight="1">
      <c r="A65" s="284"/>
      <c r="B65" s="159" t="s">
        <v>67</v>
      </c>
      <c r="C65" s="159" t="s">
        <v>68</v>
      </c>
      <c r="D65" s="160">
        <v>3715.8999999999996</v>
      </c>
      <c r="E65" s="160">
        <v>5863.4199999999992</v>
      </c>
      <c r="F65" s="160">
        <v>6478.8</v>
      </c>
      <c r="G65" s="160">
        <v>7518.86</v>
      </c>
      <c r="H65" s="160">
        <v>7497.87</v>
      </c>
      <c r="I65" s="160">
        <v>3040.5099999999993</v>
      </c>
      <c r="K65" s="161" t="s">
        <v>67</v>
      </c>
      <c r="L65" s="161" t="s">
        <v>68</v>
      </c>
      <c r="M65" s="162">
        <v>1709.9499999999998</v>
      </c>
      <c r="N65" s="162">
        <v>2591.37</v>
      </c>
      <c r="O65" s="162">
        <v>3336.02</v>
      </c>
      <c r="P65" s="162">
        <v>4441.9399999999996</v>
      </c>
      <c r="Q65" s="162">
        <v>4227.97</v>
      </c>
      <c r="R65" s="162">
        <v>3040.5099999999993</v>
      </c>
      <c r="T65" s="45">
        <f t="shared" si="3"/>
        <v>7595.0486000000001</v>
      </c>
    </row>
    <row r="66" spans="1:20" ht="15" customHeight="1">
      <c r="A66" s="73"/>
      <c r="B66" s="159" t="s">
        <v>69</v>
      </c>
      <c r="C66" s="159" t="s">
        <v>70</v>
      </c>
      <c r="D66" s="160">
        <v>11947.449999999999</v>
      </c>
      <c r="E66" s="160">
        <v>18839.420000000002</v>
      </c>
      <c r="F66" s="160">
        <v>19230.98</v>
      </c>
      <c r="G66" s="160">
        <v>19760.13</v>
      </c>
      <c r="H66" s="160">
        <v>23967.329999999998</v>
      </c>
      <c r="I66" s="160">
        <v>9046.5</v>
      </c>
      <c r="K66" s="161" t="s">
        <v>69</v>
      </c>
      <c r="L66" s="161" t="s">
        <v>70</v>
      </c>
      <c r="M66" s="162">
        <v>5948.72</v>
      </c>
      <c r="N66" s="162">
        <v>11327.669999999998</v>
      </c>
      <c r="O66" s="162">
        <v>11155.039999999999</v>
      </c>
      <c r="P66" s="162">
        <v>12248.869999999999</v>
      </c>
      <c r="Q66" s="162">
        <v>14314.249999999998</v>
      </c>
      <c r="R66" s="162">
        <v>9046.5</v>
      </c>
      <c r="T66" s="45">
        <f t="shared" si="3"/>
        <v>24208.003299999997</v>
      </c>
    </row>
    <row r="67" spans="1:20" ht="15" customHeight="1">
      <c r="A67" s="74"/>
      <c r="B67" s="159" t="s">
        <v>71</v>
      </c>
      <c r="C67" s="159" t="s">
        <v>72</v>
      </c>
      <c r="D67" s="160">
        <v>3088.79</v>
      </c>
      <c r="E67" s="160">
        <v>3593.04</v>
      </c>
      <c r="F67" s="160">
        <v>4957.92</v>
      </c>
      <c r="G67" s="160">
        <v>3967.81</v>
      </c>
      <c r="H67" s="160">
        <v>5295.71</v>
      </c>
      <c r="I67" s="160">
        <v>3194.74</v>
      </c>
      <c r="K67" s="161" t="s">
        <v>71</v>
      </c>
      <c r="L67" s="161" t="s">
        <v>72</v>
      </c>
      <c r="M67" s="162">
        <v>1727.0899999999997</v>
      </c>
      <c r="N67" s="162">
        <v>2187.36</v>
      </c>
      <c r="O67" s="162">
        <v>3177.8999999999996</v>
      </c>
      <c r="P67" s="162">
        <v>2378.16</v>
      </c>
      <c r="Q67" s="162">
        <v>2910.56</v>
      </c>
      <c r="R67" s="162">
        <v>3194.74</v>
      </c>
      <c r="T67" s="45">
        <f t="shared" si="3"/>
        <v>5349.6670999999997</v>
      </c>
    </row>
    <row r="68" spans="1:20" ht="15" customHeight="1">
      <c r="A68" s="74"/>
      <c r="B68" s="159" t="s">
        <v>73</v>
      </c>
      <c r="C68" s="159" t="s">
        <v>74</v>
      </c>
      <c r="D68" s="160">
        <v>2762.06</v>
      </c>
      <c r="E68" s="160">
        <v>3800.6099999999997</v>
      </c>
      <c r="F68" s="160">
        <v>4042.93</v>
      </c>
      <c r="G68" s="160">
        <v>4670.25</v>
      </c>
      <c r="H68" s="160">
        <v>4436.8499999999995</v>
      </c>
      <c r="I68" s="160">
        <v>2474.0799999999995</v>
      </c>
      <c r="K68" s="161" t="s">
        <v>73</v>
      </c>
      <c r="L68" s="161" t="s">
        <v>74</v>
      </c>
      <c r="M68" s="162">
        <v>1490.9</v>
      </c>
      <c r="N68" s="162">
        <v>2392.88</v>
      </c>
      <c r="O68" s="162">
        <v>2569.0299999999997</v>
      </c>
      <c r="P68" s="162">
        <v>2603.4700000000003</v>
      </c>
      <c r="Q68" s="162">
        <v>2498.6099999999997</v>
      </c>
      <c r="R68" s="162">
        <v>2474.0799999999995</v>
      </c>
      <c r="T68" s="45">
        <f t="shared" si="3"/>
        <v>4717.9525000000003</v>
      </c>
    </row>
    <row r="69" spans="1:20" ht="15" customHeight="1">
      <c r="A69" s="74"/>
      <c r="B69" s="159" t="s">
        <v>75</v>
      </c>
      <c r="C69" s="159" t="s">
        <v>76</v>
      </c>
      <c r="D69" s="160">
        <v>3110.12</v>
      </c>
      <c r="E69" s="160">
        <v>4111.17</v>
      </c>
      <c r="F69" s="160">
        <v>4214.3899999999994</v>
      </c>
      <c r="G69" s="160">
        <v>3105.9</v>
      </c>
      <c r="H69" s="160">
        <v>2440.6799999999998</v>
      </c>
      <c r="I69" s="160">
        <v>1463.0800000000002</v>
      </c>
      <c r="K69" s="161" t="s">
        <v>75</v>
      </c>
      <c r="L69" s="161" t="s">
        <v>76</v>
      </c>
      <c r="M69" s="162">
        <v>1349.39</v>
      </c>
      <c r="N69" s="162">
        <v>2171.98</v>
      </c>
      <c r="O69" s="162">
        <v>2646.03</v>
      </c>
      <c r="P69" s="162">
        <v>1812.56</v>
      </c>
      <c r="Q69" s="162">
        <v>1548.53</v>
      </c>
      <c r="R69" s="162">
        <v>1463.0800000000002</v>
      </c>
      <c r="T69" s="45">
        <f t="shared" si="3"/>
        <v>4257.5338999999994</v>
      </c>
    </row>
    <row r="70" spans="1:20" ht="15" customHeight="1">
      <c r="A70" s="74"/>
      <c r="B70" s="159" t="s">
        <v>77</v>
      </c>
      <c r="C70" s="159" t="s">
        <v>78</v>
      </c>
      <c r="D70" s="160">
        <v>3061.7200000000003</v>
      </c>
      <c r="E70" s="160">
        <v>2809.96</v>
      </c>
      <c r="F70" s="160">
        <v>2694.67</v>
      </c>
      <c r="G70" s="160">
        <v>2789.1400000000003</v>
      </c>
      <c r="H70" s="160">
        <v>3064.9499999999994</v>
      </c>
      <c r="I70" s="160">
        <v>1140.8999999999999</v>
      </c>
      <c r="K70" s="161" t="s">
        <v>77</v>
      </c>
      <c r="L70" s="161" t="s">
        <v>78</v>
      </c>
      <c r="M70" s="162">
        <v>1544.8000000000002</v>
      </c>
      <c r="N70" s="162">
        <v>1166.9000000000001</v>
      </c>
      <c r="O70" s="162">
        <v>1397.45</v>
      </c>
      <c r="P70" s="162">
        <v>1848.5700000000002</v>
      </c>
      <c r="Q70" s="162">
        <v>1749.5000000000002</v>
      </c>
      <c r="R70" s="162">
        <v>1140.8999999999999</v>
      </c>
      <c r="T70" s="45">
        <f t="shared" si="3"/>
        <v>3096.5994999999994</v>
      </c>
    </row>
    <row r="71" spans="1:20" ht="15" customHeight="1">
      <c r="A71" s="74"/>
      <c r="B71" s="159" t="s">
        <v>79</v>
      </c>
      <c r="C71" s="159" t="s">
        <v>80</v>
      </c>
      <c r="D71" s="160">
        <v>607.09999999999991</v>
      </c>
      <c r="E71" s="160">
        <v>1311.02</v>
      </c>
      <c r="F71" s="160">
        <v>1238.28</v>
      </c>
      <c r="G71" s="160">
        <v>1370.01</v>
      </c>
      <c r="H71" s="160">
        <v>1315.55</v>
      </c>
      <c r="I71" s="160">
        <v>912.26</v>
      </c>
      <c r="K71" s="161" t="s">
        <v>79</v>
      </c>
      <c r="L71" s="161" t="s">
        <v>80</v>
      </c>
      <c r="M71" s="162">
        <v>228.75</v>
      </c>
      <c r="N71" s="162">
        <v>741.56999999999994</v>
      </c>
      <c r="O71" s="162">
        <v>716.43000000000006</v>
      </c>
      <c r="P71" s="162">
        <v>972.98</v>
      </c>
      <c r="Q71" s="162">
        <v>811.65</v>
      </c>
      <c r="R71" s="162">
        <v>912.26</v>
      </c>
      <c r="T71" s="45">
        <f t="shared" si="3"/>
        <v>1384.7101</v>
      </c>
    </row>
    <row r="72" spans="1:20" ht="15" customHeight="1">
      <c r="A72" s="74"/>
      <c r="B72" s="159" t="s">
        <v>81</v>
      </c>
      <c r="C72" s="159" t="s">
        <v>82</v>
      </c>
      <c r="D72" s="160">
        <v>3887.1</v>
      </c>
      <c r="E72" s="160">
        <v>5808.41</v>
      </c>
      <c r="F72" s="160">
        <v>7230.0599999999995</v>
      </c>
      <c r="G72" s="160">
        <v>6804.68</v>
      </c>
      <c r="H72" s="160">
        <v>5610.3499999999995</v>
      </c>
      <c r="I72" s="160">
        <v>2202.2799999999997</v>
      </c>
      <c r="K72" s="161" t="s">
        <v>81</v>
      </c>
      <c r="L72" s="161" t="s">
        <v>82</v>
      </c>
      <c r="M72" s="162">
        <v>1830.14</v>
      </c>
      <c r="N72" s="162">
        <v>2495.06</v>
      </c>
      <c r="O72" s="162">
        <v>3909.6800000000003</v>
      </c>
      <c r="P72" s="162">
        <v>3319.2300000000005</v>
      </c>
      <c r="Q72" s="162">
        <v>2681.55</v>
      </c>
      <c r="R72" s="162">
        <v>2202.2799999999997</v>
      </c>
      <c r="T72" s="45">
        <f t="shared" si="3"/>
        <v>7303.3606</v>
      </c>
    </row>
    <row r="73" spans="1:20" ht="15" customHeight="1">
      <c r="A73" s="74"/>
      <c r="B73" s="159" t="s">
        <v>83</v>
      </c>
      <c r="C73" s="159" t="s">
        <v>84</v>
      </c>
      <c r="D73" s="160">
        <v>2747.49</v>
      </c>
      <c r="E73" s="160">
        <v>4642.9800000000005</v>
      </c>
      <c r="F73" s="160">
        <v>6765.6100000000006</v>
      </c>
      <c r="G73" s="160">
        <v>5899.8099999999995</v>
      </c>
      <c r="H73" s="160">
        <v>6978.4000000000015</v>
      </c>
      <c r="I73" s="160">
        <v>1930.1999999999998</v>
      </c>
      <c r="K73" s="161" t="s">
        <v>83</v>
      </c>
      <c r="L73" s="161" t="s">
        <v>84</v>
      </c>
      <c r="M73" s="162">
        <v>1795.38</v>
      </c>
      <c r="N73" s="162">
        <v>2975.01</v>
      </c>
      <c r="O73" s="162">
        <v>3977.5599999999995</v>
      </c>
      <c r="P73" s="162">
        <v>3160.76</v>
      </c>
      <c r="Q73" s="162">
        <v>3869.55</v>
      </c>
      <c r="R73" s="162">
        <v>1930.1999999999998</v>
      </c>
      <c r="T73" s="45">
        <f t="shared" si="3"/>
        <v>7049.1840000000011</v>
      </c>
    </row>
    <row r="74" spans="1:20" ht="15" customHeight="1">
      <c r="A74" s="74"/>
      <c r="B74" s="159" t="s">
        <v>85</v>
      </c>
      <c r="C74" s="159" t="s">
        <v>86</v>
      </c>
      <c r="D74" s="160">
        <v>2566.85</v>
      </c>
      <c r="E74" s="160">
        <v>4321.3900000000003</v>
      </c>
      <c r="F74" s="160">
        <v>11731.1</v>
      </c>
      <c r="G74" s="160">
        <v>9728.2300000000032</v>
      </c>
      <c r="H74" s="160">
        <v>6428.43</v>
      </c>
      <c r="I74" s="160">
        <v>2417.0099999999998</v>
      </c>
      <c r="K74" s="161" t="s">
        <v>85</v>
      </c>
      <c r="L74" s="161" t="s">
        <v>86</v>
      </c>
      <c r="M74" s="162">
        <v>1365.0900000000001</v>
      </c>
      <c r="N74" s="162">
        <v>2382.71</v>
      </c>
      <c r="O74" s="162">
        <v>5574.11</v>
      </c>
      <c r="P74" s="162">
        <v>6662.3700000000008</v>
      </c>
      <c r="Q74" s="162">
        <v>3582.4600000000005</v>
      </c>
      <c r="R74" s="162">
        <v>2417.0099999999998</v>
      </c>
      <c r="T74" s="45">
        <f t="shared" si="3"/>
        <v>11849.411</v>
      </c>
    </row>
    <row r="75" spans="1:20" ht="15" customHeight="1">
      <c r="A75" s="74"/>
      <c r="B75" s="159" t="s">
        <v>87</v>
      </c>
      <c r="C75" s="159" t="s">
        <v>88</v>
      </c>
      <c r="D75" s="160">
        <v>4231.9599999999991</v>
      </c>
      <c r="E75" s="160">
        <v>8010.7199999999993</v>
      </c>
      <c r="F75" s="160">
        <v>5172.6499999999996</v>
      </c>
      <c r="G75" s="160">
        <v>4955.07</v>
      </c>
      <c r="H75" s="160">
        <v>3122.7000000000003</v>
      </c>
      <c r="I75" s="160">
        <v>1518.55</v>
      </c>
      <c r="K75" s="161" t="s">
        <v>87</v>
      </c>
      <c r="L75" s="161" t="s">
        <v>88</v>
      </c>
      <c r="M75" s="162">
        <v>2037.6100000000001</v>
      </c>
      <c r="N75" s="162">
        <v>2662.57</v>
      </c>
      <c r="O75" s="162">
        <v>3167.84</v>
      </c>
      <c r="P75" s="162">
        <v>2656.37</v>
      </c>
      <c r="Q75" s="162">
        <v>1900.95</v>
      </c>
      <c r="R75" s="162">
        <v>1518.55</v>
      </c>
      <c r="T75" s="45">
        <f t="shared" si="3"/>
        <v>8091.8271999999997</v>
      </c>
    </row>
    <row r="76" spans="1:20" ht="15" customHeight="1">
      <c r="A76" s="74"/>
      <c r="B76" s="159" t="s">
        <v>89</v>
      </c>
      <c r="C76" s="159" t="s">
        <v>90</v>
      </c>
      <c r="D76" s="160">
        <v>398.6</v>
      </c>
      <c r="E76" s="160">
        <v>604.75</v>
      </c>
      <c r="F76" s="160">
        <v>1204.07</v>
      </c>
      <c r="G76" s="160">
        <v>950.25</v>
      </c>
      <c r="H76" s="160">
        <v>778.74</v>
      </c>
      <c r="I76" s="160">
        <v>376.75</v>
      </c>
      <c r="K76" s="161" t="s">
        <v>89</v>
      </c>
      <c r="L76" s="161" t="s">
        <v>90</v>
      </c>
      <c r="M76" s="162">
        <v>216.35</v>
      </c>
      <c r="N76" s="162">
        <v>349</v>
      </c>
      <c r="O76" s="162">
        <v>804.25</v>
      </c>
      <c r="P76" s="162">
        <v>635.75</v>
      </c>
      <c r="Q76" s="162">
        <v>444.99</v>
      </c>
      <c r="R76" s="162">
        <v>376.75</v>
      </c>
      <c r="T76" s="45">
        <f t="shared" si="3"/>
        <v>1217.1107</v>
      </c>
    </row>
    <row r="77" spans="1:20" ht="15" customHeight="1">
      <c r="A77" s="74"/>
      <c r="B77" s="159" t="s">
        <v>91</v>
      </c>
      <c r="C77" s="159" t="s">
        <v>92</v>
      </c>
      <c r="D77" s="160">
        <v>402.1</v>
      </c>
      <c r="E77" s="160">
        <v>789.2</v>
      </c>
      <c r="F77" s="160">
        <v>755.4</v>
      </c>
      <c r="G77" s="160">
        <v>906.48</v>
      </c>
      <c r="H77" s="160">
        <v>1041.0999999999999</v>
      </c>
      <c r="I77" s="160">
        <v>208.07999999999998</v>
      </c>
      <c r="K77" s="161" t="s">
        <v>91</v>
      </c>
      <c r="L77" s="161" t="s">
        <v>92</v>
      </c>
      <c r="M77" s="162">
        <v>239.95</v>
      </c>
      <c r="N77" s="162">
        <v>578.20000000000005</v>
      </c>
      <c r="O77" s="162">
        <v>527.15</v>
      </c>
      <c r="P77" s="162">
        <v>552.34999999999991</v>
      </c>
      <c r="Q77" s="162">
        <v>806.6</v>
      </c>
      <c r="R77" s="162">
        <v>208.07999999999998</v>
      </c>
      <c r="T77" s="45">
        <f t="shared" si="3"/>
        <v>1052.511</v>
      </c>
    </row>
    <row r="78" spans="1:20" ht="15" customHeight="1">
      <c r="A78" s="74"/>
      <c r="B78" s="163"/>
      <c r="C78" s="163"/>
      <c r="D78" s="164">
        <v>57332.899999999987</v>
      </c>
      <c r="E78" s="164">
        <v>80546.62999999999</v>
      </c>
      <c r="F78" s="164">
        <v>92614.13</v>
      </c>
      <c r="G78" s="164">
        <v>92912.73</v>
      </c>
      <c r="H78" s="164">
        <v>88081.68</v>
      </c>
      <c r="I78" s="164">
        <v>37108.730000000003</v>
      </c>
      <c r="K78" s="161"/>
      <c r="L78" s="165"/>
      <c r="M78" s="166">
        <v>29503.300000000003</v>
      </c>
      <c r="N78" s="166">
        <v>42250.75</v>
      </c>
      <c r="O78" s="166">
        <v>52493.38</v>
      </c>
      <c r="P78" s="166">
        <v>54953.810000000005</v>
      </c>
      <c r="Q78" s="166">
        <v>50357.509999999995</v>
      </c>
      <c r="R78" s="166">
        <v>37108.730000000003</v>
      </c>
      <c r="T78" s="52">
        <f t="shared" si="3"/>
        <v>93842.857300000003</v>
      </c>
    </row>
    <row r="79" spans="1:20" ht="15" customHeight="1"/>
    <row r="80" spans="1:20" ht="15" customHeight="1"/>
    <row r="81" spans="1:20" ht="15" customHeight="1">
      <c r="A81" s="69"/>
      <c r="B81" s="137" t="s">
        <v>59</v>
      </c>
      <c r="C81" s="137" t="s">
        <v>60</v>
      </c>
      <c r="D81" s="137">
        <v>2021</v>
      </c>
      <c r="E81" s="137">
        <v>2022</v>
      </c>
      <c r="F81" s="137">
        <v>2023</v>
      </c>
      <c r="G81" s="137">
        <v>2024</v>
      </c>
      <c r="H81" s="137">
        <v>2025</v>
      </c>
      <c r="I81" s="137">
        <v>2026</v>
      </c>
      <c r="K81" s="138" t="s">
        <v>59</v>
      </c>
      <c r="L81" s="138" t="s">
        <v>60</v>
      </c>
      <c r="M81" s="138">
        <v>2021</v>
      </c>
      <c r="N81" s="138">
        <v>2022</v>
      </c>
      <c r="O81" s="138">
        <v>2023</v>
      </c>
      <c r="P81" s="138">
        <v>2024</v>
      </c>
      <c r="Q81" s="138">
        <v>2025</v>
      </c>
      <c r="R81" s="138">
        <v>2026</v>
      </c>
    </row>
    <row r="82" spans="1:20" ht="15" customHeight="1">
      <c r="A82" s="69"/>
      <c r="B82" s="139" t="s">
        <v>61</v>
      </c>
      <c r="C82" s="139" t="s">
        <v>62</v>
      </c>
      <c r="D82" s="140">
        <v>2100.2000000000003</v>
      </c>
      <c r="E82" s="140">
        <v>1893.7</v>
      </c>
      <c r="F82" s="140">
        <v>2218.0499999999997</v>
      </c>
      <c r="G82" s="140">
        <v>2423.58</v>
      </c>
      <c r="H82" s="140">
        <v>1742.6</v>
      </c>
      <c r="I82" s="140">
        <v>495.2</v>
      </c>
      <c r="K82" s="141" t="s">
        <v>61</v>
      </c>
      <c r="L82" s="141" t="s">
        <v>62</v>
      </c>
      <c r="M82" s="142">
        <v>1137.6500000000001</v>
      </c>
      <c r="N82" s="142">
        <v>753.3</v>
      </c>
      <c r="O82" s="142">
        <v>1101.75</v>
      </c>
      <c r="P82" s="142">
        <v>1266.58</v>
      </c>
      <c r="Q82" s="142">
        <v>1006.05</v>
      </c>
      <c r="R82" s="142">
        <v>495.2</v>
      </c>
      <c r="T82" s="37">
        <f>MAX(D82:I82)*$V$2+1</f>
        <v>2448.8157999999999</v>
      </c>
    </row>
    <row r="83" spans="1:20" ht="15" customHeight="1">
      <c r="A83" s="289" t="s">
        <v>13</v>
      </c>
      <c r="B83" s="139" t="s">
        <v>63</v>
      </c>
      <c r="C83" s="139" t="s">
        <v>64</v>
      </c>
      <c r="D83" s="140">
        <v>1344.5</v>
      </c>
      <c r="E83" s="140">
        <v>2798.170000000001</v>
      </c>
      <c r="F83" s="140">
        <v>4606.3599999999997</v>
      </c>
      <c r="G83" s="140">
        <v>4701.7700000000004</v>
      </c>
      <c r="H83" s="140">
        <v>4083.41</v>
      </c>
      <c r="I83" s="140">
        <v>1081.45</v>
      </c>
      <c r="K83" s="141" t="s">
        <v>63</v>
      </c>
      <c r="L83" s="141" t="s">
        <v>64</v>
      </c>
      <c r="M83" s="142">
        <v>860.25</v>
      </c>
      <c r="N83" s="142">
        <v>1212.8699999999999</v>
      </c>
      <c r="O83" s="142">
        <v>2343.25</v>
      </c>
      <c r="P83" s="142">
        <v>1990.67</v>
      </c>
      <c r="Q83" s="142">
        <v>1930.0900000000001</v>
      </c>
      <c r="R83" s="142">
        <v>1081.45</v>
      </c>
      <c r="T83" s="37">
        <f t="shared" ref="T83:T98" si="4">MAX(D83:I83)*$V$2+1</f>
        <v>4749.7877000000008</v>
      </c>
    </row>
    <row r="84" spans="1:20" ht="15" customHeight="1">
      <c r="A84" s="289"/>
      <c r="B84" s="139" t="s">
        <v>65</v>
      </c>
      <c r="C84" s="139" t="s">
        <v>66</v>
      </c>
      <c r="D84" s="140">
        <v>2903.42</v>
      </c>
      <c r="E84" s="140">
        <v>2926.75</v>
      </c>
      <c r="F84" s="140">
        <v>1373.75</v>
      </c>
      <c r="G84" s="140">
        <v>446.45</v>
      </c>
      <c r="H84" s="140">
        <v>590.25</v>
      </c>
      <c r="I84" s="140">
        <v>573.75</v>
      </c>
      <c r="K84" s="141" t="s">
        <v>65</v>
      </c>
      <c r="L84" s="141" t="s">
        <v>66</v>
      </c>
      <c r="M84" s="142">
        <v>1277.82</v>
      </c>
      <c r="N84" s="142">
        <v>1868.75</v>
      </c>
      <c r="O84" s="142">
        <v>738</v>
      </c>
      <c r="P84" s="142">
        <v>323</v>
      </c>
      <c r="Q84" s="142">
        <v>293</v>
      </c>
      <c r="R84" s="142">
        <v>573.75</v>
      </c>
      <c r="T84" s="37">
        <f t="shared" si="4"/>
        <v>2957.0174999999999</v>
      </c>
    </row>
    <row r="85" spans="1:20" ht="15" customHeight="1">
      <c r="A85" s="289" t="s">
        <v>17</v>
      </c>
      <c r="B85" s="139" t="s">
        <v>67</v>
      </c>
      <c r="C85" s="139" t="s">
        <v>68</v>
      </c>
      <c r="D85" s="140">
        <v>1430.9</v>
      </c>
      <c r="E85" s="140">
        <v>1993.4</v>
      </c>
      <c r="F85" s="140">
        <v>2148.6499999999996</v>
      </c>
      <c r="G85" s="140">
        <v>2001.5500000000002</v>
      </c>
      <c r="H85" s="140">
        <v>1828.08</v>
      </c>
      <c r="I85" s="140">
        <v>706.62</v>
      </c>
      <c r="K85" s="141" t="s">
        <v>67</v>
      </c>
      <c r="L85" s="141" t="s">
        <v>68</v>
      </c>
      <c r="M85" s="142">
        <v>694.1</v>
      </c>
      <c r="N85" s="142">
        <v>1086.45</v>
      </c>
      <c r="O85" s="142">
        <v>1180</v>
      </c>
      <c r="P85" s="142">
        <v>985.7</v>
      </c>
      <c r="Q85" s="142">
        <v>1149.08</v>
      </c>
      <c r="R85" s="142">
        <v>706.62</v>
      </c>
      <c r="T85" s="37">
        <f t="shared" si="4"/>
        <v>2171.1364999999996</v>
      </c>
    </row>
    <row r="86" spans="1:20" ht="15" customHeight="1">
      <c r="A86" s="289"/>
      <c r="B86" s="139" t="s">
        <v>69</v>
      </c>
      <c r="C86" s="139" t="s">
        <v>70</v>
      </c>
      <c r="D86" s="140">
        <v>4966.4900000000007</v>
      </c>
      <c r="E86" s="140">
        <v>3785.32</v>
      </c>
      <c r="F86" s="140">
        <v>3901.9</v>
      </c>
      <c r="G86" s="140">
        <v>4149.55</v>
      </c>
      <c r="H86" s="140">
        <v>4553.8</v>
      </c>
      <c r="I86" s="140">
        <v>848.05</v>
      </c>
      <c r="K86" s="141" t="s">
        <v>69</v>
      </c>
      <c r="L86" s="141" t="s">
        <v>70</v>
      </c>
      <c r="M86" s="142">
        <v>2311.4700000000003</v>
      </c>
      <c r="N86" s="142">
        <v>2178.35</v>
      </c>
      <c r="O86" s="142">
        <v>1618.6</v>
      </c>
      <c r="P86" s="142">
        <v>2728.8</v>
      </c>
      <c r="Q86" s="142">
        <v>2667.75</v>
      </c>
      <c r="R86" s="142">
        <v>848.05</v>
      </c>
      <c r="T86" s="37">
        <f t="shared" si="4"/>
        <v>5017.1549000000005</v>
      </c>
    </row>
    <row r="87" spans="1:20" ht="15" customHeight="1">
      <c r="A87" s="289" t="s">
        <v>18</v>
      </c>
      <c r="B87" s="139" t="s">
        <v>71</v>
      </c>
      <c r="C87" s="139" t="s">
        <v>72</v>
      </c>
      <c r="D87" s="140">
        <v>449.5</v>
      </c>
      <c r="E87" s="140">
        <v>795</v>
      </c>
      <c r="F87" s="140">
        <v>704.43000000000006</v>
      </c>
      <c r="G87" s="140">
        <v>386.75</v>
      </c>
      <c r="H87" s="140">
        <v>791.13</v>
      </c>
      <c r="I87" s="140">
        <v>201.94</v>
      </c>
      <c r="K87" s="141" t="s">
        <v>71</v>
      </c>
      <c r="L87" s="141" t="s">
        <v>72</v>
      </c>
      <c r="M87" s="142">
        <v>258</v>
      </c>
      <c r="N87" s="142">
        <v>322.5</v>
      </c>
      <c r="O87" s="142">
        <v>203</v>
      </c>
      <c r="P87" s="142">
        <v>143.07999999999998</v>
      </c>
      <c r="Q87" s="142">
        <v>275.38</v>
      </c>
      <c r="R87" s="142">
        <v>201.94</v>
      </c>
      <c r="T87" s="37">
        <f t="shared" si="4"/>
        <v>803.95</v>
      </c>
    </row>
    <row r="88" spans="1:20" ht="15" customHeight="1">
      <c r="A88" s="289"/>
      <c r="B88" s="139" t="s">
        <v>73</v>
      </c>
      <c r="C88" s="139" t="s">
        <v>74</v>
      </c>
      <c r="D88" s="140">
        <v>1786.9</v>
      </c>
      <c r="E88" s="140">
        <v>1737.33</v>
      </c>
      <c r="F88" s="140">
        <v>1170.95</v>
      </c>
      <c r="G88" s="140">
        <v>1104.28</v>
      </c>
      <c r="H88" s="140">
        <v>1245.5</v>
      </c>
      <c r="I88" s="140">
        <v>598.5</v>
      </c>
      <c r="K88" s="141" t="s">
        <v>73</v>
      </c>
      <c r="L88" s="141" t="s">
        <v>74</v>
      </c>
      <c r="M88" s="142">
        <v>930.45</v>
      </c>
      <c r="N88" s="142">
        <v>880.83</v>
      </c>
      <c r="O88" s="142">
        <v>658.75</v>
      </c>
      <c r="P88" s="142">
        <v>597.9</v>
      </c>
      <c r="Q88" s="142">
        <v>672.25</v>
      </c>
      <c r="R88" s="142">
        <v>598.5</v>
      </c>
      <c r="T88" s="37">
        <f t="shared" si="4"/>
        <v>1805.769</v>
      </c>
    </row>
    <row r="89" spans="1:20" ht="15" customHeight="1">
      <c r="A89" s="70"/>
      <c r="B89" s="139" t="s">
        <v>75</v>
      </c>
      <c r="C89" s="139" t="s">
        <v>76</v>
      </c>
      <c r="D89" s="140">
        <v>43</v>
      </c>
      <c r="E89" s="140">
        <v>4</v>
      </c>
      <c r="F89" s="140">
        <v>268.8</v>
      </c>
      <c r="G89" s="140">
        <v>78.5</v>
      </c>
      <c r="H89" s="140">
        <v>53</v>
      </c>
      <c r="I89" s="140">
        <v>16</v>
      </c>
      <c r="K89" s="141" t="s">
        <v>75</v>
      </c>
      <c r="L89" s="141" t="s">
        <v>76</v>
      </c>
      <c r="M89" s="142">
        <v>43</v>
      </c>
      <c r="N89" s="142">
        <v>0</v>
      </c>
      <c r="O89" s="142">
        <v>227.5</v>
      </c>
      <c r="P89" s="142">
        <v>78.5</v>
      </c>
      <c r="Q89" s="142">
        <v>18</v>
      </c>
      <c r="R89" s="142">
        <v>16</v>
      </c>
      <c r="T89" s="37">
        <f t="shared" si="4"/>
        <v>272.488</v>
      </c>
    </row>
    <row r="90" spans="1:20" ht="15" customHeight="1">
      <c r="A90" s="70"/>
      <c r="B90" s="139" t="s">
        <v>77</v>
      </c>
      <c r="C90" s="139" t="s">
        <v>78</v>
      </c>
      <c r="D90" s="140">
        <v>2</v>
      </c>
      <c r="E90" s="140">
        <v>340</v>
      </c>
      <c r="F90" s="140">
        <v>352.15999999999997</v>
      </c>
      <c r="G90" s="140">
        <v>420.08</v>
      </c>
      <c r="H90" s="140">
        <v>266.25</v>
      </c>
      <c r="I90" s="140">
        <v>47.2</v>
      </c>
      <c r="K90" s="141" t="s">
        <v>77</v>
      </c>
      <c r="L90" s="141" t="s">
        <v>78</v>
      </c>
      <c r="M90" s="142">
        <v>2</v>
      </c>
      <c r="N90" s="142">
        <v>256.75</v>
      </c>
      <c r="O90" s="142">
        <v>151.16</v>
      </c>
      <c r="P90" s="142">
        <v>221.83</v>
      </c>
      <c r="Q90" s="142">
        <v>94.25</v>
      </c>
      <c r="R90" s="142">
        <v>47.2</v>
      </c>
      <c r="T90" s="37">
        <f t="shared" si="4"/>
        <v>425.2808</v>
      </c>
    </row>
    <row r="91" spans="1:20" ht="15" customHeight="1">
      <c r="A91" s="70"/>
      <c r="B91" s="139" t="s">
        <v>79</v>
      </c>
      <c r="C91" s="139" t="s">
        <v>80</v>
      </c>
      <c r="D91" s="140">
        <v>7</v>
      </c>
      <c r="E91" s="140">
        <v>2.5</v>
      </c>
      <c r="F91" s="140">
        <v>46.5</v>
      </c>
      <c r="G91" s="140">
        <v>27</v>
      </c>
      <c r="H91" s="140">
        <v>30</v>
      </c>
      <c r="I91" s="140">
        <v>0</v>
      </c>
      <c r="K91" s="141" t="s">
        <v>79</v>
      </c>
      <c r="L91" s="141" t="s">
        <v>80</v>
      </c>
      <c r="M91" s="142">
        <v>0</v>
      </c>
      <c r="N91" s="142">
        <v>2.5</v>
      </c>
      <c r="O91" s="142">
        <v>46.5</v>
      </c>
      <c r="P91" s="142">
        <v>19</v>
      </c>
      <c r="Q91" s="142">
        <v>3</v>
      </c>
      <c r="R91" s="142">
        <v>0</v>
      </c>
      <c r="T91" s="37">
        <f t="shared" si="4"/>
        <v>47.965000000000003</v>
      </c>
    </row>
    <row r="92" spans="1:20" ht="15" customHeight="1">
      <c r="A92" s="70"/>
      <c r="B92" s="139" t="s">
        <v>81</v>
      </c>
      <c r="C92" s="139" t="s">
        <v>82</v>
      </c>
      <c r="D92" s="140">
        <v>283</v>
      </c>
      <c r="E92" s="140">
        <v>339.84000000000003</v>
      </c>
      <c r="F92" s="140">
        <v>668.05</v>
      </c>
      <c r="G92" s="140">
        <v>522.54999999999995</v>
      </c>
      <c r="H92" s="140">
        <v>356.5</v>
      </c>
      <c r="I92" s="140">
        <v>271</v>
      </c>
      <c r="K92" s="141" t="s">
        <v>81</v>
      </c>
      <c r="L92" s="141" t="s">
        <v>82</v>
      </c>
      <c r="M92" s="142">
        <v>130.5</v>
      </c>
      <c r="N92" s="142">
        <v>248.84</v>
      </c>
      <c r="O92" s="142">
        <v>444.35</v>
      </c>
      <c r="P92" s="142">
        <v>274.55</v>
      </c>
      <c r="Q92" s="142">
        <v>192.5</v>
      </c>
      <c r="R92" s="142">
        <v>271</v>
      </c>
      <c r="T92" s="37">
        <f t="shared" si="4"/>
        <v>675.73050000000001</v>
      </c>
    </row>
    <row r="93" spans="1:20" ht="15" customHeight="1">
      <c r="A93" s="70"/>
      <c r="B93" s="139" t="s">
        <v>83</v>
      </c>
      <c r="C93" s="139" t="s">
        <v>84</v>
      </c>
      <c r="D93" s="140">
        <v>547.5</v>
      </c>
      <c r="E93" s="140">
        <v>844.7</v>
      </c>
      <c r="F93" s="140">
        <v>1360.85</v>
      </c>
      <c r="G93" s="140">
        <v>1271.7</v>
      </c>
      <c r="H93" s="140">
        <v>2156.38</v>
      </c>
      <c r="I93" s="140">
        <v>1048.25</v>
      </c>
      <c r="K93" s="141" t="s">
        <v>83</v>
      </c>
      <c r="L93" s="141" t="s">
        <v>84</v>
      </c>
      <c r="M93" s="142">
        <v>233.5</v>
      </c>
      <c r="N93" s="142">
        <v>259.25</v>
      </c>
      <c r="O93" s="142">
        <v>686.94999999999993</v>
      </c>
      <c r="P93" s="142">
        <v>634.29999999999995</v>
      </c>
      <c r="Q93" s="142">
        <v>1047.52</v>
      </c>
      <c r="R93" s="142">
        <v>1048.25</v>
      </c>
      <c r="T93" s="37">
        <f t="shared" si="4"/>
        <v>2178.9438</v>
      </c>
    </row>
    <row r="94" spans="1:20" ht="15" customHeight="1">
      <c r="A94" s="70"/>
      <c r="B94" s="139" t="s">
        <v>85</v>
      </c>
      <c r="C94" s="139" t="s">
        <v>86</v>
      </c>
      <c r="D94" s="140">
        <v>1914.05</v>
      </c>
      <c r="E94" s="140">
        <v>4115.58</v>
      </c>
      <c r="F94" s="140">
        <v>4955.91</v>
      </c>
      <c r="G94" s="140">
        <v>4091.97</v>
      </c>
      <c r="H94" s="140">
        <v>4002.8</v>
      </c>
      <c r="I94" s="140">
        <v>1124</v>
      </c>
      <c r="K94" s="141" t="s">
        <v>85</v>
      </c>
      <c r="L94" s="141" t="s">
        <v>86</v>
      </c>
      <c r="M94" s="142">
        <v>719.5</v>
      </c>
      <c r="N94" s="142">
        <v>2721.58</v>
      </c>
      <c r="O94" s="142">
        <v>2138.71</v>
      </c>
      <c r="P94" s="142">
        <v>2285.4499999999998</v>
      </c>
      <c r="Q94" s="142">
        <v>2130.8000000000002</v>
      </c>
      <c r="R94" s="142">
        <v>1124</v>
      </c>
      <c r="T94" s="37">
        <f t="shared" si="4"/>
        <v>5006.4691000000003</v>
      </c>
    </row>
    <row r="95" spans="1:20" ht="15" customHeight="1">
      <c r="A95" s="70"/>
      <c r="B95" s="139" t="s">
        <v>87</v>
      </c>
      <c r="C95" s="139" t="s">
        <v>88</v>
      </c>
      <c r="D95" s="140">
        <v>330.75</v>
      </c>
      <c r="E95" s="140">
        <v>283.25</v>
      </c>
      <c r="F95" s="140">
        <v>1697.75</v>
      </c>
      <c r="G95" s="140">
        <v>819.5</v>
      </c>
      <c r="H95" s="140">
        <v>509.5</v>
      </c>
      <c r="I95" s="140">
        <v>240.5</v>
      </c>
      <c r="K95" s="141" t="s">
        <v>87</v>
      </c>
      <c r="L95" s="141" t="s">
        <v>88</v>
      </c>
      <c r="M95" s="142">
        <v>178.39999999999998</v>
      </c>
      <c r="N95" s="142">
        <v>138.75</v>
      </c>
      <c r="O95" s="142">
        <v>689.5</v>
      </c>
      <c r="P95" s="142">
        <v>611.5</v>
      </c>
      <c r="Q95" s="142">
        <v>275</v>
      </c>
      <c r="R95" s="142">
        <v>240.5</v>
      </c>
      <c r="T95" s="37">
        <f t="shared" si="4"/>
        <v>1715.7275</v>
      </c>
    </row>
    <row r="96" spans="1:20" ht="15" customHeight="1">
      <c r="A96" s="70"/>
      <c r="B96" s="139" t="s">
        <v>89</v>
      </c>
      <c r="C96" s="139" t="s">
        <v>90</v>
      </c>
      <c r="D96" s="140">
        <v>166</v>
      </c>
      <c r="E96" s="140">
        <v>69.75</v>
      </c>
      <c r="F96" s="140">
        <v>0.75</v>
      </c>
      <c r="G96" s="140">
        <v>29</v>
      </c>
      <c r="H96" s="140">
        <v>99.5</v>
      </c>
      <c r="I96" s="140">
        <v>79.5</v>
      </c>
      <c r="K96" s="141" t="s">
        <v>89</v>
      </c>
      <c r="L96" s="141" t="s">
        <v>90</v>
      </c>
      <c r="M96" s="142">
        <v>107</v>
      </c>
      <c r="N96" s="142">
        <v>69.75</v>
      </c>
      <c r="O96" s="142">
        <v>0</v>
      </c>
      <c r="P96" s="142">
        <v>0</v>
      </c>
      <c r="Q96" s="142">
        <v>0</v>
      </c>
      <c r="R96" s="142">
        <v>79.5</v>
      </c>
      <c r="T96" s="37">
        <f t="shared" si="4"/>
        <v>168.66</v>
      </c>
    </row>
    <row r="97" spans="1:20" ht="15" customHeight="1">
      <c r="A97" s="70"/>
      <c r="B97" s="139" t="s">
        <v>91</v>
      </c>
      <c r="C97" s="139" t="s">
        <v>92</v>
      </c>
      <c r="D97" s="140">
        <v>169.45</v>
      </c>
      <c r="E97" s="140">
        <v>61.849999999999994</v>
      </c>
      <c r="F97" s="140">
        <v>411.63</v>
      </c>
      <c r="G97" s="140">
        <v>283.64999999999998</v>
      </c>
      <c r="H97" s="140">
        <v>39.299999999999997</v>
      </c>
      <c r="I97" s="140">
        <v>0</v>
      </c>
      <c r="K97" s="141" t="s">
        <v>91</v>
      </c>
      <c r="L97" s="141" t="s">
        <v>92</v>
      </c>
      <c r="M97" s="142">
        <v>99.75</v>
      </c>
      <c r="N97" s="142">
        <v>34.849999999999994</v>
      </c>
      <c r="O97" s="142">
        <v>250.38</v>
      </c>
      <c r="P97" s="142">
        <v>182.04999999999995</v>
      </c>
      <c r="Q97" s="142">
        <v>31</v>
      </c>
      <c r="R97" s="142">
        <v>0</v>
      </c>
      <c r="T97" s="37">
        <f t="shared" si="4"/>
        <v>416.74630000000002</v>
      </c>
    </row>
    <row r="98" spans="1:20" ht="15" customHeight="1">
      <c r="A98" s="70"/>
      <c r="B98" s="143"/>
      <c r="C98" s="143"/>
      <c r="D98" s="144">
        <v>18444.660000000003</v>
      </c>
      <c r="E98" s="144">
        <v>21991.14</v>
      </c>
      <c r="F98" s="144">
        <v>25886.489999999998</v>
      </c>
      <c r="G98" s="144">
        <v>22757.880000000005</v>
      </c>
      <c r="H98" s="144">
        <v>22347.999999999996</v>
      </c>
      <c r="I98" s="144">
        <v>7331.96</v>
      </c>
      <c r="K98" s="141"/>
      <c r="L98" s="145"/>
      <c r="M98" s="146">
        <v>8983.3900000000012</v>
      </c>
      <c r="N98" s="146">
        <v>12035.32</v>
      </c>
      <c r="O98" s="146">
        <v>12478.4</v>
      </c>
      <c r="P98" s="146">
        <v>12342.909999999996</v>
      </c>
      <c r="Q98" s="146">
        <v>11785.670000000002</v>
      </c>
      <c r="R98" s="146">
        <v>7331.96</v>
      </c>
      <c r="T98" s="50">
        <f t="shared" si="4"/>
        <v>26146.354899999998</v>
      </c>
    </row>
    <row r="99" spans="1:20" ht="15" customHeight="1"/>
    <row r="100" spans="1:20" ht="15" customHeight="1"/>
    <row r="101" spans="1:20" ht="15" customHeight="1">
      <c r="A101" s="71"/>
      <c r="B101" s="147" t="s">
        <v>59</v>
      </c>
      <c r="C101" s="147" t="s">
        <v>60</v>
      </c>
      <c r="D101" s="147">
        <v>2021</v>
      </c>
      <c r="E101" s="147">
        <v>2022</v>
      </c>
      <c r="F101" s="147">
        <v>2023</v>
      </c>
      <c r="G101" s="147">
        <v>2024</v>
      </c>
      <c r="H101" s="147">
        <v>2025</v>
      </c>
      <c r="I101" s="147">
        <v>2026</v>
      </c>
      <c r="K101" s="148" t="s">
        <v>59</v>
      </c>
      <c r="L101" s="148" t="s">
        <v>60</v>
      </c>
      <c r="M101" s="148">
        <v>2021</v>
      </c>
      <c r="N101" s="148">
        <v>2022</v>
      </c>
      <c r="O101" s="148">
        <v>2023</v>
      </c>
      <c r="P101" s="148">
        <v>2024</v>
      </c>
      <c r="Q101" s="148">
        <v>2025</v>
      </c>
      <c r="R101" s="148">
        <v>2026</v>
      </c>
    </row>
    <row r="102" spans="1:20" ht="15" customHeight="1">
      <c r="A102" s="71"/>
      <c r="B102" s="149" t="s">
        <v>61</v>
      </c>
      <c r="C102" s="149" t="s">
        <v>62</v>
      </c>
      <c r="D102" s="150">
        <v>5504.5</v>
      </c>
      <c r="E102" s="150">
        <v>9808.25</v>
      </c>
      <c r="F102" s="150">
        <v>8001.75</v>
      </c>
      <c r="G102" s="150">
        <v>9139.18</v>
      </c>
      <c r="H102" s="150">
        <v>8650.5499999999993</v>
      </c>
      <c r="I102" s="150">
        <v>3602.6600000000003</v>
      </c>
      <c r="K102" s="151" t="s">
        <v>61</v>
      </c>
      <c r="L102" s="151" t="s">
        <v>62</v>
      </c>
      <c r="M102" s="152">
        <v>2163.8000000000002</v>
      </c>
      <c r="N102" s="152">
        <v>4772.45</v>
      </c>
      <c r="O102" s="152">
        <v>3970</v>
      </c>
      <c r="P102" s="152">
        <v>4978.1499999999996</v>
      </c>
      <c r="Q102" s="152">
        <v>4403.84</v>
      </c>
      <c r="R102" s="152">
        <v>3602.6600000000003</v>
      </c>
      <c r="T102" s="46">
        <f>MAX(D102:I102)*$V$2+1</f>
        <v>9907.3325000000004</v>
      </c>
    </row>
    <row r="103" spans="1:20" ht="15" customHeight="1">
      <c r="A103" s="286" t="s">
        <v>13</v>
      </c>
      <c r="B103" s="149" t="s">
        <v>63</v>
      </c>
      <c r="C103" s="149" t="s">
        <v>64</v>
      </c>
      <c r="D103" s="150">
        <v>11762.83</v>
      </c>
      <c r="E103" s="150">
        <v>5249.8899999999994</v>
      </c>
      <c r="F103" s="150">
        <v>3589.75</v>
      </c>
      <c r="G103" s="150">
        <v>3836.9</v>
      </c>
      <c r="H103" s="150">
        <v>4169</v>
      </c>
      <c r="I103" s="150">
        <v>1442.9</v>
      </c>
      <c r="K103" s="151" t="s">
        <v>63</v>
      </c>
      <c r="L103" s="151" t="s">
        <v>64</v>
      </c>
      <c r="M103" s="152">
        <v>5713.75</v>
      </c>
      <c r="N103" s="152">
        <v>3120.22</v>
      </c>
      <c r="O103" s="152">
        <v>1746.7</v>
      </c>
      <c r="P103" s="152">
        <v>1743.75</v>
      </c>
      <c r="Q103" s="152">
        <v>2362.75</v>
      </c>
      <c r="R103" s="152">
        <v>1442.9</v>
      </c>
      <c r="T103" s="46">
        <f t="shared" ref="T103:T118" si="5">MAX(D103:I103)*$V$2+1</f>
        <v>11881.4583</v>
      </c>
    </row>
    <row r="104" spans="1:20" ht="15" customHeight="1">
      <c r="A104" s="286"/>
      <c r="B104" s="149" t="s">
        <v>65</v>
      </c>
      <c r="C104" s="149" t="s">
        <v>66</v>
      </c>
      <c r="D104" s="150">
        <v>5635.52</v>
      </c>
      <c r="E104" s="150">
        <v>7398.3399999999992</v>
      </c>
      <c r="F104" s="150">
        <v>9140.52</v>
      </c>
      <c r="G104" s="150">
        <v>8346.18</v>
      </c>
      <c r="H104" s="150">
        <v>8011.1400000000012</v>
      </c>
      <c r="I104" s="150">
        <v>2378.5</v>
      </c>
      <c r="K104" s="151" t="s">
        <v>65</v>
      </c>
      <c r="L104" s="151" t="s">
        <v>66</v>
      </c>
      <c r="M104" s="152">
        <v>2322.3000000000002</v>
      </c>
      <c r="N104" s="152">
        <v>3423.1000000000004</v>
      </c>
      <c r="O104" s="152">
        <v>4502.3799999999992</v>
      </c>
      <c r="P104" s="152">
        <v>4766.8500000000004</v>
      </c>
      <c r="Q104" s="152">
        <v>4482.96</v>
      </c>
      <c r="R104" s="152">
        <v>2378.5</v>
      </c>
      <c r="T104" s="46">
        <f t="shared" si="5"/>
        <v>9232.9251999999997</v>
      </c>
    </row>
    <row r="105" spans="1:20" ht="15" customHeight="1">
      <c r="A105" s="286" t="s">
        <v>19</v>
      </c>
      <c r="B105" s="149" t="s">
        <v>67</v>
      </c>
      <c r="C105" s="149" t="s">
        <v>68</v>
      </c>
      <c r="D105" s="150">
        <v>6723.71</v>
      </c>
      <c r="E105" s="150">
        <v>7821.7400000000007</v>
      </c>
      <c r="F105" s="150">
        <v>10598.56</v>
      </c>
      <c r="G105" s="150">
        <v>11326.73</v>
      </c>
      <c r="H105" s="150">
        <v>13826.630000000001</v>
      </c>
      <c r="I105" s="150">
        <v>5491.7999999999993</v>
      </c>
      <c r="K105" s="151" t="s">
        <v>67</v>
      </c>
      <c r="L105" s="151" t="s">
        <v>68</v>
      </c>
      <c r="M105" s="152">
        <v>3613.01</v>
      </c>
      <c r="N105" s="152">
        <v>3177.4199999999996</v>
      </c>
      <c r="O105" s="152">
        <v>5814.8499999999985</v>
      </c>
      <c r="P105" s="152">
        <v>5115.13</v>
      </c>
      <c r="Q105" s="152">
        <v>6972.59</v>
      </c>
      <c r="R105" s="152">
        <v>5491.7999999999993</v>
      </c>
      <c r="T105" s="46">
        <f t="shared" si="5"/>
        <v>13965.8963</v>
      </c>
    </row>
    <row r="106" spans="1:20" ht="15" customHeight="1">
      <c r="A106" s="286"/>
      <c r="B106" s="149" t="s">
        <v>69</v>
      </c>
      <c r="C106" s="149" t="s">
        <v>70</v>
      </c>
      <c r="D106" s="150">
        <v>13072.440000000002</v>
      </c>
      <c r="E106" s="150">
        <v>15090.87</v>
      </c>
      <c r="F106" s="150">
        <v>15035.529999999999</v>
      </c>
      <c r="G106" s="150">
        <v>14796.95</v>
      </c>
      <c r="H106" s="150">
        <v>16863.879999999997</v>
      </c>
      <c r="I106" s="150">
        <v>6963.34</v>
      </c>
      <c r="K106" s="151" t="s">
        <v>69</v>
      </c>
      <c r="L106" s="151" t="s">
        <v>70</v>
      </c>
      <c r="M106" s="152">
        <v>6835.1600000000017</v>
      </c>
      <c r="N106" s="152">
        <v>7664.93</v>
      </c>
      <c r="O106" s="152">
        <v>7028.4499999999989</v>
      </c>
      <c r="P106" s="152">
        <v>7435.78</v>
      </c>
      <c r="Q106" s="152">
        <v>8719.09</v>
      </c>
      <c r="R106" s="152">
        <v>6963.34</v>
      </c>
      <c r="T106" s="46">
        <f t="shared" si="5"/>
        <v>17033.518799999998</v>
      </c>
    </row>
    <row r="107" spans="1:20" ht="15" customHeight="1">
      <c r="A107" s="286" t="s">
        <v>18</v>
      </c>
      <c r="B107" s="149" t="s">
        <v>71</v>
      </c>
      <c r="C107" s="149" t="s">
        <v>72</v>
      </c>
      <c r="D107" s="150">
        <v>4461.33</v>
      </c>
      <c r="E107" s="150">
        <v>5175.13</v>
      </c>
      <c r="F107" s="150">
        <v>3847.43</v>
      </c>
      <c r="G107" s="150">
        <v>4051.95</v>
      </c>
      <c r="H107" s="150">
        <v>2964.7400000000002</v>
      </c>
      <c r="I107" s="150">
        <v>1716.13</v>
      </c>
      <c r="K107" s="151" t="s">
        <v>71</v>
      </c>
      <c r="L107" s="151" t="s">
        <v>72</v>
      </c>
      <c r="M107" s="152">
        <v>2453.4</v>
      </c>
      <c r="N107" s="152">
        <v>2318.6800000000003</v>
      </c>
      <c r="O107" s="152">
        <v>1899.25</v>
      </c>
      <c r="P107" s="152">
        <v>1944.6</v>
      </c>
      <c r="Q107" s="152">
        <v>1252.26</v>
      </c>
      <c r="R107" s="152">
        <v>1716.13</v>
      </c>
      <c r="T107" s="46">
        <f t="shared" si="5"/>
        <v>5227.8813</v>
      </c>
    </row>
    <row r="108" spans="1:20" ht="15" customHeight="1">
      <c r="A108" s="286"/>
      <c r="B108" s="149" t="s">
        <v>73</v>
      </c>
      <c r="C108" s="149" t="s">
        <v>74</v>
      </c>
      <c r="D108" s="150">
        <v>632.1</v>
      </c>
      <c r="E108" s="150">
        <v>623.95000000000005</v>
      </c>
      <c r="F108" s="150">
        <v>507</v>
      </c>
      <c r="G108" s="150">
        <v>491</v>
      </c>
      <c r="H108" s="150">
        <v>622.25</v>
      </c>
      <c r="I108" s="150">
        <v>329.75</v>
      </c>
      <c r="K108" s="151" t="s">
        <v>73</v>
      </c>
      <c r="L108" s="151" t="s">
        <v>74</v>
      </c>
      <c r="M108" s="152">
        <v>284.55</v>
      </c>
      <c r="N108" s="152">
        <v>277.2</v>
      </c>
      <c r="O108" s="152">
        <v>317</v>
      </c>
      <c r="P108" s="152">
        <v>179</v>
      </c>
      <c r="Q108" s="152">
        <v>305</v>
      </c>
      <c r="R108" s="152">
        <v>329.75</v>
      </c>
      <c r="T108" s="46">
        <f t="shared" si="5"/>
        <v>639.42100000000005</v>
      </c>
    </row>
    <row r="109" spans="1:20" ht="15" customHeight="1">
      <c r="A109" s="72"/>
      <c r="B109" s="149" t="s">
        <v>75</v>
      </c>
      <c r="C109" s="149" t="s">
        <v>76</v>
      </c>
      <c r="D109" s="150">
        <v>882.3</v>
      </c>
      <c r="E109" s="150">
        <v>888.08</v>
      </c>
      <c r="F109" s="150">
        <v>404.95000000000005</v>
      </c>
      <c r="G109" s="150">
        <v>606.5</v>
      </c>
      <c r="H109" s="150">
        <v>1295.1500000000001</v>
      </c>
      <c r="I109" s="150">
        <v>288.45</v>
      </c>
      <c r="K109" s="151" t="s">
        <v>75</v>
      </c>
      <c r="L109" s="151" t="s">
        <v>76</v>
      </c>
      <c r="M109" s="152">
        <v>325.89999999999998</v>
      </c>
      <c r="N109" s="152">
        <v>400.08</v>
      </c>
      <c r="O109" s="152">
        <v>291.91999999999996</v>
      </c>
      <c r="P109" s="152">
        <v>41.5</v>
      </c>
      <c r="Q109" s="152">
        <v>719.15</v>
      </c>
      <c r="R109" s="152">
        <v>288.45</v>
      </c>
      <c r="T109" s="46">
        <f t="shared" si="5"/>
        <v>1309.1015000000002</v>
      </c>
    </row>
    <row r="110" spans="1:20" ht="15" customHeight="1">
      <c r="A110" s="72"/>
      <c r="B110" s="149" t="s">
        <v>77</v>
      </c>
      <c r="C110" s="149" t="s">
        <v>78</v>
      </c>
      <c r="D110" s="150">
        <v>5022.08</v>
      </c>
      <c r="E110" s="150">
        <v>7210.5599999999995</v>
      </c>
      <c r="F110" s="150">
        <v>3785.8600000000015</v>
      </c>
      <c r="G110" s="150">
        <v>1828.4400000000003</v>
      </c>
      <c r="H110" s="150">
        <v>3259.7000000000016</v>
      </c>
      <c r="I110" s="150">
        <v>1248.9699999999998</v>
      </c>
      <c r="K110" s="151" t="s">
        <v>77</v>
      </c>
      <c r="L110" s="151" t="s">
        <v>78</v>
      </c>
      <c r="M110" s="152">
        <v>1668.5</v>
      </c>
      <c r="N110" s="152">
        <v>3533.8799999999992</v>
      </c>
      <c r="O110" s="152">
        <v>1872.3000000000002</v>
      </c>
      <c r="P110" s="152">
        <v>993.34999999999991</v>
      </c>
      <c r="Q110" s="152">
        <v>1675.3200000000002</v>
      </c>
      <c r="R110" s="152">
        <v>1248.9699999999998</v>
      </c>
      <c r="T110" s="46">
        <f t="shared" si="5"/>
        <v>7283.6655999999994</v>
      </c>
    </row>
    <row r="111" spans="1:20" ht="15" customHeight="1">
      <c r="A111" s="72"/>
      <c r="B111" s="149" t="s">
        <v>79</v>
      </c>
      <c r="C111" s="149" t="s">
        <v>80</v>
      </c>
      <c r="D111" s="150">
        <v>1505.35</v>
      </c>
      <c r="E111" s="150">
        <v>1296.75</v>
      </c>
      <c r="F111" s="150">
        <v>1224.3</v>
      </c>
      <c r="G111" s="150">
        <v>1550.31</v>
      </c>
      <c r="H111" s="150">
        <v>2483.8000000000002</v>
      </c>
      <c r="I111" s="150">
        <v>630.08000000000004</v>
      </c>
      <c r="K111" s="151" t="s">
        <v>79</v>
      </c>
      <c r="L111" s="151" t="s">
        <v>80</v>
      </c>
      <c r="M111" s="152">
        <v>622.4</v>
      </c>
      <c r="N111" s="152">
        <v>666.7</v>
      </c>
      <c r="O111" s="152">
        <v>658.45</v>
      </c>
      <c r="P111" s="152">
        <v>589.92999999999995</v>
      </c>
      <c r="Q111" s="152">
        <v>1260.6499999999999</v>
      </c>
      <c r="R111" s="152">
        <v>630.08000000000004</v>
      </c>
      <c r="T111" s="46">
        <f t="shared" si="5"/>
        <v>2509.6380000000004</v>
      </c>
    </row>
    <row r="112" spans="1:20" ht="15" customHeight="1">
      <c r="A112" s="72"/>
      <c r="B112" s="149" t="s">
        <v>81</v>
      </c>
      <c r="C112" s="149" t="s">
        <v>82</v>
      </c>
      <c r="D112" s="150">
        <v>3546.79</v>
      </c>
      <c r="E112" s="150">
        <v>4030.9</v>
      </c>
      <c r="F112" s="150">
        <v>3306.87</v>
      </c>
      <c r="G112" s="150">
        <v>3279.94</v>
      </c>
      <c r="H112" s="150">
        <v>2961.43</v>
      </c>
      <c r="I112" s="150">
        <v>1295.92</v>
      </c>
      <c r="K112" s="151" t="s">
        <v>81</v>
      </c>
      <c r="L112" s="151" t="s">
        <v>82</v>
      </c>
      <c r="M112" s="152">
        <v>1434.55</v>
      </c>
      <c r="N112" s="152">
        <v>1736.35</v>
      </c>
      <c r="O112" s="152">
        <v>1580.72</v>
      </c>
      <c r="P112" s="152">
        <v>1443.75</v>
      </c>
      <c r="Q112" s="152">
        <v>1346.83</v>
      </c>
      <c r="R112" s="152">
        <v>1295.92</v>
      </c>
      <c r="T112" s="46">
        <f t="shared" si="5"/>
        <v>4072.2090000000003</v>
      </c>
    </row>
    <row r="113" spans="1:20" ht="15" customHeight="1">
      <c r="A113" s="72"/>
      <c r="B113" s="149" t="s">
        <v>83</v>
      </c>
      <c r="C113" s="149" t="s">
        <v>84</v>
      </c>
      <c r="D113" s="150">
        <v>5817.8899999999994</v>
      </c>
      <c r="E113" s="150">
        <v>4364.6900000000005</v>
      </c>
      <c r="F113" s="150">
        <v>5806.07</v>
      </c>
      <c r="G113" s="150">
        <v>6814.85</v>
      </c>
      <c r="H113" s="150">
        <v>6893.68</v>
      </c>
      <c r="I113" s="150">
        <v>2507.1999999999998</v>
      </c>
      <c r="K113" s="151" t="s">
        <v>83</v>
      </c>
      <c r="L113" s="151" t="s">
        <v>84</v>
      </c>
      <c r="M113" s="152">
        <v>2664.6299999999997</v>
      </c>
      <c r="N113" s="152">
        <v>2308.6499999999996</v>
      </c>
      <c r="O113" s="152">
        <v>2984.02</v>
      </c>
      <c r="P113" s="152">
        <v>3560.8</v>
      </c>
      <c r="Q113" s="152">
        <v>2449.4</v>
      </c>
      <c r="R113" s="152">
        <v>2507.1999999999998</v>
      </c>
      <c r="T113" s="46">
        <f t="shared" si="5"/>
        <v>6963.6168000000007</v>
      </c>
    </row>
    <row r="114" spans="1:20" ht="15" customHeight="1">
      <c r="A114" s="72"/>
      <c r="B114" s="149" t="s">
        <v>85</v>
      </c>
      <c r="C114" s="149" t="s">
        <v>86</v>
      </c>
      <c r="D114" s="150">
        <v>3545.7100000000005</v>
      </c>
      <c r="E114" s="150">
        <v>3506.31</v>
      </c>
      <c r="F114" s="150">
        <v>3248.58</v>
      </c>
      <c r="G114" s="150">
        <v>3892.35</v>
      </c>
      <c r="H114" s="150">
        <v>4274.54</v>
      </c>
      <c r="I114" s="150">
        <v>1679.99</v>
      </c>
      <c r="K114" s="151" t="s">
        <v>85</v>
      </c>
      <c r="L114" s="151" t="s">
        <v>86</v>
      </c>
      <c r="M114" s="152">
        <v>1765.42</v>
      </c>
      <c r="N114" s="152">
        <v>1916.7</v>
      </c>
      <c r="O114" s="152">
        <v>1545.75</v>
      </c>
      <c r="P114" s="152">
        <v>1874.5</v>
      </c>
      <c r="Q114" s="152">
        <v>2377.69</v>
      </c>
      <c r="R114" s="152">
        <v>1679.99</v>
      </c>
      <c r="T114" s="46">
        <f t="shared" si="5"/>
        <v>4318.2853999999998</v>
      </c>
    </row>
    <row r="115" spans="1:20" ht="15" customHeight="1">
      <c r="A115" s="72"/>
      <c r="B115" s="149" t="s">
        <v>87</v>
      </c>
      <c r="C115" s="149" t="s">
        <v>88</v>
      </c>
      <c r="D115" s="150">
        <v>3117.6</v>
      </c>
      <c r="E115" s="150">
        <v>4906.1000000000004</v>
      </c>
      <c r="F115" s="150">
        <v>3694</v>
      </c>
      <c r="G115" s="150">
        <v>5159.16</v>
      </c>
      <c r="H115" s="150">
        <v>3904</v>
      </c>
      <c r="I115" s="150">
        <v>1835.75</v>
      </c>
      <c r="K115" s="151" t="s">
        <v>87</v>
      </c>
      <c r="L115" s="151" t="s">
        <v>88</v>
      </c>
      <c r="M115" s="152">
        <v>1496.75</v>
      </c>
      <c r="N115" s="152">
        <v>1788.55</v>
      </c>
      <c r="O115" s="152">
        <v>2140.0500000000002</v>
      </c>
      <c r="P115" s="152">
        <v>2910.16</v>
      </c>
      <c r="Q115" s="152">
        <v>2246.5</v>
      </c>
      <c r="R115" s="152">
        <v>1835.75</v>
      </c>
      <c r="T115" s="46">
        <f t="shared" si="5"/>
        <v>5211.7515999999996</v>
      </c>
    </row>
    <row r="116" spans="1:20" ht="15" customHeight="1">
      <c r="A116" s="72"/>
      <c r="B116" s="149" t="s">
        <v>89</v>
      </c>
      <c r="C116" s="149" t="s">
        <v>90</v>
      </c>
      <c r="D116" s="150">
        <v>790.75</v>
      </c>
      <c r="E116" s="150">
        <v>825.25</v>
      </c>
      <c r="F116" s="150">
        <v>1237.56</v>
      </c>
      <c r="G116" s="150">
        <v>2386.29</v>
      </c>
      <c r="H116" s="150">
        <v>1247.25</v>
      </c>
      <c r="I116" s="150">
        <v>469.75</v>
      </c>
      <c r="K116" s="151" t="s">
        <v>89</v>
      </c>
      <c r="L116" s="151" t="s">
        <v>90</v>
      </c>
      <c r="M116" s="152">
        <v>390.25</v>
      </c>
      <c r="N116" s="152">
        <v>360.25</v>
      </c>
      <c r="O116" s="152">
        <v>411.5</v>
      </c>
      <c r="P116" s="152">
        <v>1233.46</v>
      </c>
      <c r="Q116" s="152">
        <v>652.5</v>
      </c>
      <c r="R116" s="152">
        <v>469.75</v>
      </c>
      <c r="T116" s="46">
        <f t="shared" si="5"/>
        <v>2411.1529</v>
      </c>
    </row>
    <row r="117" spans="1:20" ht="15" customHeight="1">
      <c r="A117" s="72"/>
      <c r="B117" s="149" t="s">
        <v>91</v>
      </c>
      <c r="C117" s="149" t="s">
        <v>92</v>
      </c>
      <c r="D117" s="150">
        <v>671.45</v>
      </c>
      <c r="E117" s="150">
        <v>394</v>
      </c>
      <c r="F117" s="150">
        <v>58.75</v>
      </c>
      <c r="G117" s="150">
        <v>2.5</v>
      </c>
      <c r="H117" s="150">
        <v>427.75</v>
      </c>
      <c r="I117" s="150">
        <v>24</v>
      </c>
      <c r="K117" s="151" t="s">
        <v>91</v>
      </c>
      <c r="L117" s="151" t="s">
        <v>92</v>
      </c>
      <c r="M117" s="152">
        <v>438.45</v>
      </c>
      <c r="N117" s="152">
        <v>237</v>
      </c>
      <c r="O117" s="152">
        <v>32.75</v>
      </c>
      <c r="P117" s="152">
        <v>2.5</v>
      </c>
      <c r="Q117" s="152">
        <v>256.5</v>
      </c>
      <c r="R117" s="152">
        <v>24</v>
      </c>
      <c r="T117" s="46">
        <f t="shared" si="5"/>
        <v>679.16450000000009</v>
      </c>
    </row>
    <row r="118" spans="1:20" ht="15" customHeight="1">
      <c r="A118" s="72"/>
      <c r="B118" s="153"/>
      <c r="C118" s="153"/>
      <c r="D118" s="154">
        <v>72692.350000000006</v>
      </c>
      <c r="E118" s="154">
        <v>78590.81</v>
      </c>
      <c r="F118" s="154">
        <v>73487.48</v>
      </c>
      <c r="G118" s="154">
        <v>77509.23000000001</v>
      </c>
      <c r="H118" s="154">
        <v>81855.490000000005</v>
      </c>
      <c r="I118" s="154">
        <v>31905.19000000001</v>
      </c>
      <c r="K118" s="151"/>
      <c r="L118" s="155"/>
      <c r="M118" s="156">
        <v>34192.820000000007</v>
      </c>
      <c r="N118" s="156">
        <v>37702.160000000003</v>
      </c>
      <c r="O118" s="156">
        <v>36796.089999999997</v>
      </c>
      <c r="P118" s="156">
        <v>38813.21</v>
      </c>
      <c r="Q118" s="156">
        <v>41483.030000000006</v>
      </c>
      <c r="R118" s="156">
        <v>31905.19000000001</v>
      </c>
      <c r="T118" s="51">
        <f t="shared" si="5"/>
        <v>82675.044900000008</v>
      </c>
    </row>
    <row r="119" spans="1:20" ht="15" customHeight="1"/>
    <row r="120" spans="1:20" ht="15" customHeight="1"/>
    <row r="121" spans="1:20" ht="15" customHeight="1">
      <c r="A121" s="48"/>
      <c r="B121" s="167" t="s">
        <v>59</v>
      </c>
      <c r="C121" s="167" t="s">
        <v>60</v>
      </c>
      <c r="D121" s="167">
        <v>2021</v>
      </c>
      <c r="E121" s="167">
        <v>2022</v>
      </c>
      <c r="F121" s="167">
        <v>2023</v>
      </c>
      <c r="G121" s="167">
        <v>2024</v>
      </c>
      <c r="H121" s="167">
        <v>2025</v>
      </c>
      <c r="I121" s="167">
        <v>2026</v>
      </c>
      <c r="K121" s="168" t="s">
        <v>59</v>
      </c>
      <c r="L121" s="168" t="s">
        <v>60</v>
      </c>
      <c r="M121" s="168">
        <v>2021</v>
      </c>
      <c r="N121" s="168">
        <v>2022</v>
      </c>
      <c r="O121" s="168">
        <v>2023</v>
      </c>
      <c r="P121" s="168">
        <v>2024</v>
      </c>
      <c r="Q121" s="168">
        <v>2025</v>
      </c>
      <c r="R121" s="168">
        <v>2026</v>
      </c>
    </row>
    <row r="122" spans="1:20" ht="15" customHeight="1">
      <c r="A122" s="48"/>
      <c r="B122" s="169" t="s">
        <v>61</v>
      </c>
      <c r="C122" s="169" t="s">
        <v>62</v>
      </c>
      <c r="D122" s="170">
        <v>760.2</v>
      </c>
      <c r="E122" s="170">
        <v>973.5</v>
      </c>
      <c r="F122" s="170">
        <v>1737</v>
      </c>
      <c r="G122" s="170">
        <v>764</v>
      </c>
      <c r="H122" s="170">
        <v>668.5</v>
      </c>
      <c r="I122" s="170">
        <v>118.5</v>
      </c>
      <c r="K122" s="171" t="s">
        <v>61</v>
      </c>
      <c r="L122" s="171" t="s">
        <v>62</v>
      </c>
      <c r="M122" s="172">
        <v>332.2</v>
      </c>
      <c r="N122" s="172">
        <v>391.5</v>
      </c>
      <c r="O122" s="172">
        <v>1228.5</v>
      </c>
      <c r="P122" s="172">
        <v>507</v>
      </c>
      <c r="Q122" s="172">
        <v>355.5</v>
      </c>
      <c r="R122" s="172">
        <v>118.5</v>
      </c>
      <c r="T122" s="28">
        <f>MAX(D122:I122)*$V$2+1</f>
        <v>1755.3700000000001</v>
      </c>
    </row>
    <row r="123" spans="1:20" ht="15" customHeight="1">
      <c r="A123" s="282" t="s">
        <v>20</v>
      </c>
      <c r="B123" s="169" t="s">
        <v>63</v>
      </c>
      <c r="C123" s="169" t="s">
        <v>64</v>
      </c>
      <c r="D123" s="170">
        <v>16</v>
      </c>
      <c r="E123" s="170">
        <v>70</v>
      </c>
      <c r="F123" s="170">
        <v>700</v>
      </c>
      <c r="G123" s="170">
        <v>485</v>
      </c>
      <c r="H123" s="170">
        <v>316</v>
      </c>
      <c r="I123" s="170">
        <v>126</v>
      </c>
      <c r="K123" s="171" t="s">
        <v>63</v>
      </c>
      <c r="L123" s="171" t="s">
        <v>64</v>
      </c>
      <c r="M123" s="172">
        <v>1</v>
      </c>
      <c r="N123" s="172">
        <v>36</v>
      </c>
      <c r="O123" s="172">
        <v>359</v>
      </c>
      <c r="P123" s="172">
        <v>166</v>
      </c>
      <c r="Q123" s="172">
        <v>173</v>
      </c>
      <c r="R123" s="172">
        <v>126</v>
      </c>
      <c r="T123" s="28">
        <f t="shared" ref="T123:T138" si="6">MAX(D123:I123)*$V$2+1</f>
        <v>708</v>
      </c>
    </row>
    <row r="124" spans="1:20" ht="15" customHeight="1">
      <c r="A124" s="282"/>
      <c r="B124" s="169" t="s">
        <v>65</v>
      </c>
      <c r="C124" s="169" t="s">
        <v>66</v>
      </c>
      <c r="D124" s="170">
        <v>0</v>
      </c>
      <c r="E124" s="170">
        <v>129</v>
      </c>
      <c r="F124" s="170">
        <v>447.5</v>
      </c>
      <c r="G124" s="170">
        <v>633.5</v>
      </c>
      <c r="H124" s="170">
        <v>654.25</v>
      </c>
      <c r="I124" s="170">
        <v>280</v>
      </c>
      <c r="K124" s="171" t="s">
        <v>65</v>
      </c>
      <c r="L124" s="171" t="s">
        <v>66</v>
      </c>
      <c r="M124" s="172">
        <v>0</v>
      </c>
      <c r="N124" s="172">
        <v>24</v>
      </c>
      <c r="O124" s="172">
        <v>210</v>
      </c>
      <c r="P124" s="172">
        <v>298.5</v>
      </c>
      <c r="Q124" s="172">
        <v>361</v>
      </c>
      <c r="R124" s="172">
        <v>280</v>
      </c>
      <c r="T124" s="28">
        <f t="shared" si="6"/>
        <v>661.79250000000002</v>
      </c>
    </row>
    <row r="125" spans="1:20" ht="15" customHeight="1">
      <c r="A125" s="282" t="s">
        <v>18</v>
      </c>
      <c r="B125" s="169" t="s">
        <v>67</v>
      </c>
      <c r="C125" s="169" t="s">
        <v>68</v>
      </c>
      <c r="D125" s="170">
        <v>1203</v>
      </c>
      <c r="E125" s="170">
        <v>1097.5</v>
      </c>
      <c r="F125" s="170">
        <v>1580.5</v>
      </c>
      <c r="G125" s="170">
        <v>1847.5</v>
      </c>
      <c r="H125" s="170">
        <v>744</v>
      </c>
      <c r="I125" s="170">
        <v>186</v>
      </c>
      <c r="K125" s="171" t="s">
        <v>67</v>
      </c>
      <c r="L125" s="171" t="s">
        <v>68</v>
      </c>
      <c r="M125" s="172">
        <v>826.5</v>
      </c>
      <c r="N125" s="172">
        <v>585.5</v>
      </c>
      <c r="O125" s="172">
        <v>530.75</v>
      </c>
      <c r="P125" s="172">
        <v>1251</v>
      </c>
      <c r="Q125" s="172">
        <v>431.5</v>
      </c>
      <c r="R125" s="172">
        <v>186</v>
      </c>
      <c r="T125" s="28">
        <f t="shared" si="6"/>
        <v>1866.9749999999999</v>
      </c>
    </row>
    <row r="126" spans="1:20" ht="15" customHeight="1">
      <c r="A126" s="282"/>
      <c r="B126" s="169" t="s">
        <v>69</v>
      </c>
      <c r="C126" s="169" t="s">
        <v>70</v>
      </c>
      <c r="D126" s="170">
        <v>2576</v>
      </c>
      <c r="E126" s="170">
        <v>2948.5</v>
      </c>
      <c r="F126" s="170">
        <v>5315.7</v>
      </c>
      <c r="G126" s="170">
        <v>6605.8799999999992</v>
      </c>
      <c r="H126" s="170">
        <v>6420.75</v>
      </c>
      <c r="I126" s="170">
        <v>3944.1499999999996</v>
      </c>
      <c r="K126" s="171" t="s">
        <v>69</v>
      </c>
      <c r="L126" s="171" t="s">
        <v>70</v>
      </c>
      <c r="M126" s="172">
        <v>1299.5</v>
      </c>
      <c r="N126" s="172">
        <v>1468.5</v>
      </c>
      <c r="O126" s="172">
        <v>3552.45</v>
      </c>
      <c r="P126" s="172">
        <v>4495.2800000000007</v>
      </c>
      <c r="Q126" s="172">
        <v>2320</v>
      </c>
      <c r="R126" s="172">
        <v>3944.1499999999996</v>
      </c>
      <c r="T126" s="28">
        <f t="shared" si="6"/>
        <v>6672.938799999999</v>
      </c>
    </row>
    <row r="127" spans="1:20" ht="15" customHeight="1">
      <c r="A127" s="282" t="s">
        <v>14</v>
      </c>
      <c r="B127" s="169" t="s">
        <v>71</v>
      </c>
      <c r="C127" s="169" t="s">
        <v>72</v>
      </c>
      <c r="D127" s="170">
        <v>360.75</v>
      </c>
      <c r="E127" s="170">
        <v>484.75</v>
      </c>
      <c r="F127" s="170">
        <v>798.5</v>
      </c>
      <c r="G127" s="170">
        <v>449</v>
      </c>
      <c r="H127" s="170">
        <v>786.25</v>
      </c>
      <c r="I127" s="170">
        <v>197</v>
      </c>
      <c r="K127" s="171" t="s">
        <v>71</v>
      </c>
      <c r="L127" s="171" t="s">
        <v>72</v>
      </c>
      <c r="M127" s="172">
        <v>239</v>
      </c>
      <c r="N127" s="172">
        <v>120.5</v>
      </c>
      <c r="O127" s="172">
        <v>346.75</v>
      </c>
      <c r="P127" s="172">
        <v>272.25</v>
      </c>
      <c r="Q127" s="172">
        <v>251</v>
      </c>
      <c r="R127" s="172">
        <v>197</v>
      </c>
      <c r="T127" s="28">
        <f t="shared" si="6"/>
        <v>807.48500000000001</v>
      </c>
    </row>
    <row r="128" spans="1:20" ht="15" customHeight="1">
      <c r="A128" s="282"/>
      <c r="B128" s="169" t="s">
        <v>73</v>
      </c>
      <c r="C128" s="169" t="s">
        <v>74</v>
      </c>
      <c r="D128" s="170">
        <v>277.5</v>
      </c>
      <c r="E128" s="170">
        <v>133.5</v>
      </c>
      <c r="F128" s="170">
        <v>427</v>
      </c>
      <c r="G128" s="170">
        <v>264.7</v>
      </c>
      <c r="H128" s="170">
        <v>227.5</v>
      </c>
      <c r="I128" s="170">
        <v>29</v>
      </c>
      <c r="K128" s="171" t="s">
        <v>73</v>
      </c>
      <c r="L128" s="171" t="s">
        <v>74</v>
      </c>
      <c r="M128" s="172">
        <v>113</v>
      </c>
      <c r="N128" s="172">
        <v>69.5</v>
      </c>
      <c r="O128" s="172">
        <v>189.5</v>
      </c>
      <c r="P128" s="172">
        <v>134.25</v>
      </c>
      <c r="Q128" s="172">
        <v>139.75</v>
      </c>
      <c r="R128" s="172">
        <v>29</v>
      </c>
      <c r="T128" s="28">
        <f t="shared" si="6"/>
        <v>432.27</v>
      </c>
    </row>
    <row r="129" spans="1:20" ht="15" customHeight="1">
      <c r="A129" s="11"/>
      <c r="B129" s="169" t="s">
        <v>75</v>
      </c>
      <c r="C129" s="169" t="s">
        <v>76</v>
      </c>
      <c r="D129" s="170">
        <v>125.75</v>
      </c>
      <c r="E129" s="170">
        <v>38</v>
      </c>
      <c r="F129" s="170">
        <v>61.5</v>
      </c>
      <c r="G129" s="170">
        <v>609.5</v>
      </c>
      <c r="H129" s="170">
        <v>409.75</v>
      </c>
      <c r="I129" s="170">
        <v>36.5</v>
      </c>
      <c r="K129" s="171" t="s">
        <v>75</v>
      </c>
      <c r="L129" s="171" t="s">
        <v>76</v>
      </c>
      <c r="M129" s="172">
        <v>77.25</v>
      </c>
      <c r="N129" s="172">
        <v>31</v>
      </c>
      <c r="O129" s="172">
        <v>29</v>
      </c>
      <c r="P129" s="172">
        <v>266</v>
      </c>
      <c r="Q129" s="172">
        <v>232.25</v>
      </c>
      <c r="R129" s="172">
        <v>36.5</v>
      </c>
      <c r="T129" s="28">
        <f t="shared" si="6"/>
        <v>616.59500000000003</v>
      </c>
    </row>
    <row r="130" spans="1:20" ht="15" customHeight="1">
      <c r="A130" s="11"/>
      <c r="B130" s="169" t="s">
        <v>77</v>
      </c>
      <c r="C130" s="169" t="s">
        <v>78</v>
      </c>
      <c r="D130" s="170">
        <v>358.25</v>
      </c>
      <c r="E130" s="170">
        <v>498.5</v>
      </c>
      <c r="F130" s="170">
        <v>361.63</v>
      </c>
      <c r="G130" s="170">
        <v>254.8</v>
      </c>
      <c r="H130" s="170">
        <v>770.5</v>
      </c>
      <c r="I130" s="170">
        <v>122</v>
      </c>
      <c r="K130" s="171" t="s">
        <v>77</v>
      </c>
      <c r="L130" s="171" t="s">
        <v>78</v>
      </c>
      <c r="M130" s="172">
        <v>91</v>
      </c>
      <c r="N130" s="172">
        <v>212</v>
      </c>
      <c r="O130" s="172">
        <v>306.63</v>
      </c>
      <c r="P130" s="172">
        <v>106</v>
      </c>
      <c r="Q130" s="172">
        <v>264</v>
      </c>
      <c r="R130" s="172">
        <v>122</v>
      </c>
      <c r="T130" s="28">
        <f t="shared" si="6"/>
        <v>779.20500000000004</v>
      </c>
    </row>
    <row r="131" spans="1:20" ht="15" customHeight="1">
      <c r="A131" s="11"/>
      <c r="B131" s="169" t="s">
        <v>79</v>
      </c>
      <c r="C131" s="169" t="s">
        <v>80</v>
      </c>
      <c r="D131" s="170">
        <v>0</v>
      </c>
      <c r="E131" s="170">
        <v>4.25</v>
      </c>
      <c r="F131" s="170">
        <v>57</v>
      </c>
      <c r="G131" s="170">
        <v>88</v>
      </c>
      <c r="H131" s="170">
        <v>58</v>
      </c>
      <c r="I131" s="170">
        <v>0</v>
      </c>
      <c r="K131" s="171" t="s">
        <v>79</v>
      </c>
      <c r="L131" s="171" t="s">
        <v>80</v>
      </c>
      <c r="M131" s="172">
        <v>0</v>
      </c>
      <c r="N131" s="172">
        <v>0</v>
      </c>
      <c r="O131" s="172">
        <v>0</v>
      </c>
      <c r="P131" s="172">
        <v>56</v>
      </c>
      <c r="Q131" s="172">
        <v>56</v>
      </c>
      <c r="R131" s="172">
        <v>0</v>
      </c>
      <c r="T131" s="28">
        <f t="shared" si="6"/>
        <v>89.88</v>
      </c>
    </row>
    <row r="132" spans="1:20" ht="15" customHeight="1">
      <c r="A132" s="11"/>
      <c r="B132" s="169" t="s">
        <v>81</v>
      </c>
      <c r="C132" s="169" t="s">
        <v>82</v>
      </c>
      <c r="D132" s="170">
        <v>0</v>
      </c>
      <c r="E132" s="170">
        <v>23</v>
      </c>
      <c r="F132" s="170">
        <v>163</v>
      </c>
      <c r="G132" s="170">
        <v>0</v>
      </c>
      <c r="H132" s="170">
        <v>185</v>
      </c>
      <c r="I132" s="170">
        <v>0</v>
      </c>
      <c r="K132" s="171" t="s">
        <v>81</v>
      </c>
      <c r="L132" s="171" t="s">
        <v>82</v>
      </c>
      <c r="M132" s="172">
        <v>0</v>
      </c>
      <c r="N132" s="172">
        <v>0</v>
      </c>
      <c r="O132" s="172">
        <v>151</v>
      </c>
      <c r="P132" s="172">
        <v>0</v>
      </c>
      <c r="Q132" s="172">
        <v>3</v>
      </c>
      <c r="R132" s="172">
        <v>0</v>
      </c>
      <c r="T132" s="28">
        <f t="shared" si="6"/>
        <v>187.85</v>
      </c>
    </row>
    <row r="133" spans="1:20" ht="15" customHeight="1">
      <c r="A133" s="11"/>
      <c r="B133" s="169" t="s">
        <v>83</v>
      </c>
      <c r="C133" s="169" t="s">
        <v>84</v>
      </c>
      <c r="D133" s="170">
        <v>615</v>
      </c>
      <c r="E133" s="170">
        <v>217.84</v>
      </c>
      <c r="F133" s="170">
        <v>333</v>
      </c>
      <c r="G133" s="170">
        <v>21.5</v>
      </c>
      <c r="H133" s="170">
        <v>67.069999999999993</v>
      </c>
      <c r="I133" s="170">
        <v>0</v>
      </c>
      <c r="K133" s="171" t="s">
        <v>83</v>
      </c>
      <c r="L133" s="171" t="s">
        <v>84</v>
      </c>
      <c r="M133" s="172">
        <v>385.25</v>
      </c>
      <c r="N133" s="172">
        <v>77.84</v>
      </c>
      <c r="O133" s="172">
        <v>323</v>
      </c>
      <c r="P133" s="172">
        <v>0</v>
      </c>
      <c r="Q133" s="172">
        <v>26.5</v>
      </c>
      <c r="R133" s="172">
        <v>0</v>
      </c>
      <c r="T133" s="28">
        <f t="shared" si="6"/>
        <v>622.15</v>
      </c>
    </row>
    <row r="134" spans="1:20" ht="15" customHeight="1">
      <c r="A134" s="11"/>
      <c r="B134" s="169" t="s">
        <v>85</v>
      </c>
      <c r="C134" s="169" t="s">
        <v>86</v>
      </c>
      <c r="D134" s="170">
        <v>637</v>
      </c>
      <c r="E134" s="170">
        <v>296</v>
      </c>
      <c r="F134" s="170">
        <v>411.5</v>
      </c>
      <c r="G134" s="170">
        <v>322.45</v>
      </c>
      <c r="H134" s="170">
        <v>389.1</v>
      </c>
      <c r="I134" s="170">
        <v>91.75</v>
      </c>
      <c r="K134" s="171" t="s">
        <v>85</v>
      </c>
      <c r="L134" s="171" t="s">
        <v>86</v>
      </c>
      <c r="M134" s="172">
        <v>269</v>
      </c>
      <c r="N134" s="172">
        <v>128</v>
      </c>
      <c r="O134" s="172">
        <v>307.5</v>
      </c>
      <c r="P134" s="172">
        <v>183.2</v>
      </c>
      <c r="Q134" s="172">
        <v>128.85</v>
      </c>
      <c r="R134" s="172">
        <v>91.75</v>
      </c>
      <c r="T134" s="28">
        <f t="shared" si="6"/>
        <v>644.37</v>
      </c>
    </row>
    <row r="135" spans="1:20" ht="15" customHeight="1">
      <c r="A135" s="11"/>
      <c r="B135" s="169" t="s">
        <v>87</v>
      </c>
      <c r="C135" s="169" t="s">
        <v>88</v>
      </c>
      <c r="D135" s="170">
        <v>283.64999999999998</v>
      </c>
      <c r="E135" s="170">
        <v>2097</v>
      </c>
      <c r="F135" s="170">
        <v>1884.73</v>
      </c>
      <c r="G135" s="170">
        <v>1786.83</v>
      </c>
      <c r="H135" s="170">
        <v>1696.87</v>
      </c>
      <c r="I135" s="170">
        <v>509.59000000000003</v>
      </c>
      <c r="K135" s="171" t="s">
        <v>87</v>
      </c>
      <c r="L135" s="171" t="s">
        <v>88</v>
      </c>
      <c r="M135" s="172">
        <v>86</v>
      </c>
      <c r="N135" s="172">
        <v>166.3</v>
      </c>
      <c r="O135" s="172">
        <v>740.45</v>
      </c>
      <c r="P135" s="172">
        <v>1375</v>
      </c>
      <c r="Q135" s="172">
        <v>1012.04</v>
      </c>
      <c r="R135" s="172">
        <v>509.59000000000003</v>
      </c>
      <c r="T135" s="28">
        <f t="shared" si="6"/>
        <v>2118.9699999999998</v>
      </c>
    </row>
    <row r="136" spans="1:20" ht="15" customHeight="1">
      <c r="A136" s="11"/>
      <c r="B136" s="169" t="s">
        <v>89</v>
      </c>
      <c r="C136" s="169" t="s">
        <v>90</v>
      </c>
      <c r="D136" s="170">
        <v>0</v>
      </c>
      <c r="E136" s="170">
        <v>33</v>
      </c>
      <c r="F136" s="170">
        <v>16</v>
      </c>
      <c r="G136" s="170">
        <v>2</v>
      </c>
      <c r="H136" s="170">
        <v>0</v>
      </c>
      <c r="I136" s="170">
        <v>0</v>
      </c>
      <c r="K136" s="171" t="s">
        <v>89</v>
      </c>
      <c r="L136" s="171" t="s">
        <v>90</v>
      </c>
      <c r="M136" s="172">
        <v>0</v>
      </c>
      <c r="N136" s="172">
        <v>33</v>
      </c>
      <c r="O136" s="172">
        <v>0</v>
      </c>
      <c r="P136" s="172">
        <v>2</v>
      </c>
      <c r="Q136" s="172">
        <v>0</v>
      </c>
      <c r="R136" s="172">
        <v>0</v>
      </c>
      <c r="T136" s="28">
        <f t="shared" si="6"/>
        <v>34.33</v>
      </c>
    </row>
    <row r="137" spans="1:20" ht="15" customHeight="1">
      <c r="A137" s="11"/>
      <c r="B137" s="169" t="s">
        <v>91</v>
      </c>
      <c r="C137" s="169" t="s">
        <v>92</v>
      </c>
      <c r="D137" s="170">
        <v>118</v>
      </c>
      <c r="E137" s="170">
        <v>34.5</v>
      </c>
      <c r="F137" s="170">
        <v>512</v>
      </c>
      <c r="G137" s="170">
        <v>608.5</v>
      </c>
      <c r="H137" s="170">
        <v>246.10000000000002</v>
      </c>
      <c r="I137" s="170">
        <v>91.5</v>
      </c>
      <c r="K137" s="171" t="s">
        <v>91</v>
      </c>
      <c r="L137" s="171" t="s">
        <v>92</v>
      </c>
      <c r="M137" s="172">
        <v>86</v>
      </c>
      <c r="N137" s="172">
        <v>26</v>
      </c>
      <c r="O137" s="172">
        <v>211</v>
      </c>
      <c r="P137" s="172">
        <v>303.5</v>
      </c>
      <c r="Q137" s="172">
        <v>101.6</v>
      </c>
      <c r="R137" s="172">
        <v>91.5</v>
      </c>
      <c r="T137" s="28">
        <f t="shared" si="6"/>
        <v>615.58500000000004</v>
      </c>
    </row>
    <row r="138" spans="1:20" ht="15" customHeight="1">
      <c r="A138" s="11"/>
      <c r="B138" s="173"/>
      <c r="C138" s="173"/>
      <c r="D138" s="174">
        <v>7331.0999999999995</v>
      </c>
      <c r="E138" s="174">
        <v>9078.84</v>
      </c>
      <c r="F138" s="174">
        <v>14806.56</v>
      </c>
      <c r="G138" s="174">
        <v>14743.16</v>
      </c>
      <c r="H138" s="174">
        <v>13639.640000000001</v>
      </c>
      <c r="I138" s="174">
        <v>5731.99</v>
      </c>
      <c r="K138" s="171"/>
      <c r="L138" s="175"/>
      <c r="M138" s="176">
        <v>3805.7</v>
      </c>
      <c r="N138" s="176">
        <v>3369.6400000000003</v>
      </c>
      <c r="O138" s="176">
        <v>8485.5300000000007</v>
      </c>
      <c r="P138" s="176">
        <v>9415.98</v>
      </c>
      <c r="Q138" s="176">
        <v>5855.9900000000007</v>
      </c>
      <c r="R138" s="176">
        <v>5731.99</v>
      </c>
      <c r="T138" s="29">
        <f t="shared" si="6"/>
        <v>14955.625599999999</v>
      </c>
    </row>
    <row r="139" spans="1:20" ht="15" customHeight="1"/>
    <row r="140" spans="1:20" ht="15" customHeight="1"/>
    <row r="141" spans="1:20" ht="15" customHeight="1">
      <c r="A141" s="75"/>
      <c r="B141" s="177" t="s">
        <v>59</v>
      </c>
      <c r="C141" s="177" t="s">
        <v>60</v>
      </c>
      <c r="D141" s="177">
        <v>2021</v>
      </c>
      <c r="E141" s="177">
        <v>2022</v>
      </c>
      <c r="F141" s="177">
        <v>2023</v>
      </c>
      <c r="G141" s="177">
        <v>2024</v>
      </c>
      <c r="H141" s="177">
        <v>2025</v>
      </c>
      <c r="I141" s="177">
        <v>2026</v>
      </c>
      <c r="K141" s="178" t="s">
        <v>59</v>
      </c>
      <c r="L141" s="178" t="s">
        <v>60</v>
      </c>
      <c r="M141" s="178">
        <v>2021</v>
      </c>
      <c r="N141" s="178">
        <v>2022</v>
      </c>
      <c r="O141" s="178">
        <v>2023</v>
      </c>
      <c r="P141" s="178">
        <v>2024</v>
      </c>
      <c r="Q141" s="178">
        <v>2025</v>
      </c>
      <c r="R141" s="178">
        <v>2026</v>
      </c>
    </row>
    <row r="142" spans="1:20" ht="15" customHeight="1">
      <c r="A142" s="75"/>
      <c r="B142" s="179" t="s">
        <v>61</v>
      </c>
      <c r="C142" s="179" t="s">
        <v>62</v>
      </c>
      <c r="D142" s="180">
        <v>706.75</v>
      </c>
      <c r="E142" s="180">
        <v>2363.3999999999996</v>
      </c>
      <c r="F142" s="180">
        <v>1960.33</v>
      </c>
      <c r="G142" s="180">
        <v>2330.31</v>
      </c>
      <c r="H142" s="180">
        <v>2205.17</v>
      </c>
      <c r="I142" s="180">
        <v>826.65</v>
      </c>
      <c r="K142" s="181" t="s">
        <v>61</v>
      </c>
      <c r="L142" s="181" t="s">
        <v>62</v>
      </c>
      <c r="M142" s="182">
        <v>332</v>
      </c>
      <c r="N142" s="182">
        <v>1620.05</v>
      </c>
      <c r="O142" s="182">
        <v>885</v>
      </c>
      <c r="P142" s="182">
        <v>1019.97</v>
      </c>
      <c r="Q142" s="182">
        <v>1167.5</v>
      </c>
      <c r="R142" s="182">
        <v>826.65</v>
      </c>
      <c r="T142" s="30">
        <f>MAX(D142:I142)*$V$2+1</f>
        <v>2388.0339999999997</v>
      </c>
    </row>
    <row r="143" spans="1:20" ht="15" customHeight="1">
      <c r="A143" s="283" t="s">
        <v>21</v>
      </c>
      <c r="B143" s="179" t="s">
        <v>63</v>
      </c>
      <c r="C143" s="179" t="s">
        <v>64</v>
      </c>
      <c r="D143" s="180">
        <v>4116.8500000000004</v>
      </c>
      <c r="E143" s="180">
        <v>6942.6</v>
      </c>
      <c r="F143" s="180">
        <v>5590.15</v>
      </c>
      <c r="G143" s="180">
        <v>4756.8500000000004</v>
      </c>
      <c r="H143" s="180">
        <v>4176.1499999999996</v>
      </c>
      <c r="I143" s="180">
        <v>1955</v>
      </c>
      <c r="K143" s="181" t="s">
        <v>63</v>
      </c>
      <c r="L143" s="181" t="s">
        <v>64</v>
      </c>
      <c r="M143" s="182">
        <v>1753.75</v>
      </c>
      <c r="N143" s="182">
        <v>3961.2</v>
      </c>
      <c r="O143" s="182">
        <v>2851.39</v>
      </c>
      <c r="P143" s="182">
        <v>2425.4499999999998</v>
      </c>
      <c r="Q143" s="182">
        <v>2030.8500000000001</v>
      </c>
      <c r="R143" s="182">
        <v>1955</v>
      </c>
      <c r="T143" s="30">
        <f t="shared" ref="T143:T158" si="7">MAX(D143:I143)*$V$2+1</f>
        <v>7013.0260000000007</v>
      </c>
    </row>
    <row r="144" spans="1:20" ht="15" customHeight="1">
      <c r="A144" s="283"/>
      <c r="B144" s="179" t="s">
        <v>65</v>
      </c>
      <c r="C144" s="179" t="s">
        <v>66</v>
      </c>
      <c r="D144" s="180">
        <v>715</v>
      </c>
      <c r="E144" s="180">
        <v>1643.73</v>
      </c>
      <c r="F144" s="180">
        <v>4805.7</v>
      </c>
      <c r="G144" s="180">
        <v>3857.95</v>
      </c>
      <c r="H144" s="180">
        <v>3772</v>
      </c>
      <c r="I144" s="180">
        <v>1909.6200000000001</v>
      </c>
      <c r="K144" s="181" t="s">
        <v>65</v>
      </c>
      <c r="L144" s="181" t="s">
        <v>66</v>
      </c>
      <c r="M144" s="182">
        <v>38</v>
      </c>
      <c r="N144" s="182">
        <v>722.15</v>
      </c>
      <c r="O144" s="182">
        <v>3182.25</v>
      </c>
      <c r="P144" s="182">
        <v>1966</v>
      </c>
      <c r="Q144" s="182">
        <v>1464.2</v>
      </c>
      <c r="R144" s="182">
        <v>1909.6200000000001</v>
      </c>
      <c r="T144" s="30">
        <f t="shared" si="7"/>
        <v>4854.7569999999996</v>
      </c>
    </row>
    <row r="145" spans="1:20" ht="15" customHeight="1">
      <c r="A145" s="283" t="s">
        <v>18</v>
      </c>
      <c r="B145" s="179" t="s">
        <v>67</v>
      </c>
      <c r="C145" s="179" t="s">
        <v>68</v>
      </c>
      <c r="D145" s="180">
        <v>2217.25</v>
      </c>
      <c r="E145" s="180">
        <v>1395.9</v>
      </c>
      <c r="F145" s="180">
        <v>3420.5999999999995</v>
      </c>
      <c r="G145" s="180">
        <v>2033.31</v>
      </c>
      <c r="H145" s="180">
        <v>2648.26</v>
      </c>
      <c r="I145" s="180">
        <v>650.25</v>
      </c>
      <c r="K145" s="181" t="s">
        <v>67</v>
      </c>
      <c r="L145" s="181" t="s">
        <v>68</v>
      </c>
      <c r="M145" s="182">
        <v>309.5</v>
      </c>
      <c r="N145" s="182">
        <v>464.2</v>
      </c>
      <c r="O145" s="182">
        <v>1918.0000000000002</v>
      </c>
      <c r="P145" s="182">
        <v>991.85</v>
      </c>
      <c r="Q145" s="182">
        <v>1468.81</v>
      </c>
      <c r="R145" s="182">
        <v>650.25</v>
      </c>
      <c r="T145" s="30">
        <f t="shared" si="7"/>
        <v>3455.8059999999996</v>
      </c>
    </row>
    <row r="146" spans="1:20" ht="15" customHeight="1">
      <c r="A146" s="283"/>
      <c r="B146" s="179" t="s">
        <v>69</v>
      </c>
      <c r="C146" s="179" t="s">
        <v>70</v>
      </c>
      <c r="D146" s="180">
        <v>7175.74</v>
      </c>
      <c r="E146" s="180">
        <v>10060.040000000001</v>
      </c>
      <c r="F146" s="180">
        <v>11450.59</v>
      </c>
      <c r="G146" s="180">
        <v>7094.35</v>
      </c>
      <c r="H146" s="180">
        <v>6834.15</v>
      </c>
      <c r="I146" s="180">
        <v>3300.8500000000004</v>
      </c>
      <c r="K146" s="181" t="s">
        <v>69</v>
      </c>
      <c r="L146" s="181" t="s">
        <v>70</v>
      </c>
      <c r="M146" s="182">
        <v>2228.9899999999998</v>
      </c>
      <c r="N146" s="182">
        <v>5674</v>
      </c>
      <c r="O146" s="182">
        <v>5214.8700000000008</v>
      </c>
      <c r="P146" s="182">
        <v>3662.05</v>
      </c>
      <c r="Q146" s="182">
        <v>3532.45</v>
      </c>
      <c r="R146" s="182">
        <v>3300.8500000000004</v>
      </c>
      <c r="T146" s="30">
        <f t="shared" si="7"/>
        <v>11566.0959</v>
      </c>
    </row>
    <row r="147" spans="1:20" ht="15" customHeight="1">
      <c r="A147" s="283" t="s">
        <v>14</v>
      </c>
      <c r="B147" s="179" t="s">
        <v>71</v>
      </c>
      <c r="C147" s="179" t="s">
        <v>72</v>
      </c>
      <c r="D147" s="180">
        <v>1417.6399999999999</v>
      </c>
      <c r="E147" s="180">
        <v>1367.75</v>
      </c>
      <c r="F147" s="180">
        <v>1831.19</v>
      </c>
      <c r="G147" s="180">
        <v>2189.92</v>
      </c>
      <c r="H147" s="180">
        <v>2269.42</v>
      </c>
      <c r="I147" s="180">
        <v>780.75</v>
      </c>
      <c r="K147" s="181" t="s">
        <v>71</v>
      </c>
      <c r="L147" s="181" t="s">
        <v>72</v>
      </c>
      <c r="M147" s="182">
        <v>978.27</v>
      </c>
      <c r="N147" s="182">
        <v>530.75</v>
      </c>
      <c r="O147" s="182">
        <v>747.85</v>
      </c>
      <c r="P147" s="182">
        <v>837.5</v>
      </c>
      <c r="Q147" s="182">
        <v>1149</v>
      </c>
      <c r="R147" s="182">
        <v>780.75</v>
      </c>
      <c r="T147" s="30">
        <f t="shared" si="7"/>
        <v>2293.1142</v>
      </c>
    </row>
    <row r="148" spans="1:20" ht="15" customHeight="1">
      <c r="A148" s="283"/>
      <c r="B148" s="179" t="s">
        <v>73</v>
      </c>
      <c r="C148" s="179" t="s">
        <v>74</v>
      </c>
      <c r="D148" s="180">
        <v>2081</v>
      </c>
      <c r="E148" s="180">
        <v>945</v>
      </c>
      <c r="F148" s="180">
        <v>456.5</v>
      </c>
      <c r="G148" s="180">
        <v>456.25</v>
      </c>
      <c r="H148" s="180">
        <v>807.25</v>
      </c>
      <c r="I148" s="180">
        <v>176</v>
      </c>
      <c r="K148" s="181" t="s">
        <v>73</v>
      </c>
      <c r="L148" s="181" t="s">
        <v>74</v>
      </c>
      <c r="M148" s="182">
        <v>994</v>
      </c>
      <c r="N148" s="182">
        <v>774.5</v>
      </c>
      <c r="O148" s="182">
        <v>303.5</v>
      </c>
      <c r="P148" s="182">
        <v>180.5</v>
      </c>
      <c r="Q148" s="182">
        <v>396.5</v>
      </c>
      <c r="R148" s="182">
        <v>176</v>
      </c>
      <c r="T148" s="30">
        <f t="shared" si="7"/>
        <v>2102.81</v>
      </c>
    </row>
    <row r="149" spans="1:20" ht="15" customHeight="1">
      <c r="A149" s="76"/>
      <c r="B149" s="179" t="s">
        <v>75</v>
      </c>
      <c r="C149" s="179" t="s">
        <v>76</v>
      </c>
      <c r="D149" s="180">
        <v>1469.5</v>
      </c>
      <c r="E149" s="180">
        <v>173</v>
      </c>
      <c r="F149" s="180">
        <v>1036</v>
      </c>
      <c r="G149" s="180">
        <v>1011.5</v>
      </c>
      <c r="H149" s="180">
        <v>1309.5</v>
      </c>
      <c r="I149" s="180">
        <v>775.5</v>
      </c>
      <c r="K149" s="181" t="s">
        <v>75</v>
      </c>
      <c r="L149" s="181" t="s">
        <v>76</v>
      </c>
      <c r="M149" s="182">
        <v>822.5</v>
      </c>
      <c r="N149" s="182">
        <v>20.5</v>
      </c>
      <c r="O149" s="182">
        <v>695</v>
      </c>
      <c r="P149" s="182">
        <v>247</v>
      </c>
      <c r="Q149" s="182">
        <v>882</v>
      </c>
      <c r="R149" s="182">
        <v>775.5</v>
      </c>
      <c r="T149" s="30">
        <f t="shared" si="7"/>
        <v>1485.1949999999999</v>
      </c>
    </row>
    <row r="150" spans="1:20" ht="15" customHeight="1">
      <c r="A150" s="76"/>
      <c r="B150" s="179" t="s">
        <v>77</v>
      </c>
      <c r="C150" s="179" t="s">
        <v>78</v>
      </c>
      <c r="D150" s="180">
        <v>2491.65</v>
      </c>
      <c r="E150" s="180">
        <v>4545.1999999999989</v>
      </c>
      <c r="F150" s="180">
        <v>4392.05</v>
      </c>
      <c r="G150" s="180">
        <v>2561.2599999999998</v>
      </c>
      <c r="H150" s="180">
        <v>2303.29</v>
      </c>
      <c r="I150" s="180">
        <v>732.66</v>
      </c>
      <c r="K150" s="181" t="s">
        <v>77</v>
      </c>
      <c r="L150" s="181" t="s">
        <v>78</v>
      </c>
      <c r="M150" s="182">
        <v>755.95</v>
      </c>
      <c r="N150" s="182">
        <v>1774.7500000000002</v>
      </c>
      <c r="O150" s="182">
        <v>3119.8199999999997</v>
      </c>
      <c r="P150" s="182">
        <v>1468.7</v>
      </c>
      <c r="Q150" s="182">
        <v>1523.8</v>
      </c>
      <c r="R150" s="182">
        <v>732.66</v>
      </c>
      <c r="T150" s="30">
        <f t="shared" si="7"/>
        <v>4591.6519999999991</v>
      </c>
    </row>
    <row r="151" spans="1:20" ht="15" customHeight="1">
      <c r="A151" s="76"/>
      <c r="B151" s="179" t="s">
        <v>79</v>
      </c>
      <c r="C151" s="179" t="s">
        <v>80</v>
      </c>
      <c r="D151" s="180">
        <v>1093.75</v>
      </c>
      <c r="E151" s="180">
        <v>1082.5</v>
      </c>
      <c r="F151" s="180">
        <v>1094.5</v>
      </c>
      <c r="G151" s="180">
        <v>1406.25</v>
      </c>
      <c r="H151" s="180">
        <v>1277.31</v>
      </c>
      <c r="I151" s="180">
        <v>319.75</v>
      </c>
      <c r="K151" s="181" t="s">
        <v>79</v>
      </c>
      <c r="L151" s="181" t="s">
        <v>80</v>
      </c>
      <c r="M151" s="182">
        <v>415.5</v>
      </c>
      <c r="N151" s="182">
        <v>473.75</v>
      </c>
      <c r="O151" s="182">
        <v>513.75</v>
      </c>
      <c r="P151" s="182">
        <v>785</v>
      </c>
      <c r="Q151" s="182">
        <v>650.26</v>
      </c>
      <c r="R151" s="182">
        <v>319.75</v>
      </c>
      <c r="T151" s="30">
        <f t="shared" si="7"/>
        <v>1421.3125</v>
      </c>
    </row>
    <row r="152" spans="1:20" ht="15" customHeight="1">
      <c r="A152" s="76"/>
      <c r="B152" s="179" t="s">
        <v>81</v>
      </c>
      <c r="C152" s="179" t="s">
        <v>82</v>
      </c>
      <c r="D152" s="180">
        <v>114</v>
      </c>
      <c r="E152" s="180">
        <v>181</v>
      </c>
      <c r="F152" s="180">
        <v>1541.34</v>
      </c>
      <c r="G152" s="180">
        <v>1661.75</v>
      </c>
      <c r="H152" s="180">
        <v>1165.75</v>
      </c>
      <c r="I152" s="180">
        <v>979.5</v>
      </c>
      <c r="K152" s="181" t="s">
        <v>81</v>
      </c>
      <c r="L152" s="181" t="s">
        <v>82</v>
      </c>
      <c r="M152" s="182">
        <v>99</v>
      </c>
      <c r="N152" s="182">
        <v>65</v>
      </c>
      <c r="O152" s="182">
        <v>1341</v>
      </c>
      <c r="P152" s="182">
        <v>899.75</v>
      </c>
      <c r="Q152" s="182">
        <v>428.25</v>
      </c>
      <c r="R152" s="182">
        <v>979.5</v>
      </c>
      <c r="T152" s="30">
        <f t="shared" si="7"/>
        <v>1679.3675000000001</v>
      </c>
    </row>
    <row r="153" spans="1:20" ht="15" customHeight="1">
      <c r="A153" s="76"/>
      <c r="B153" s="179" t="s">
        <v>83</v>
      </c>
      <c r="C153" s="179" t="s">
        <v>84</v>
      </c>
      <c r="D153" s="180">
        <v>217</v>
      </c>
      <c r="E153" s="180">
        <v>637</v>
      </c>
      <c r="F153" s="180">
        <v>2100.5</v>
      </c>
      <c r="G153" s="180">
        <v>464.2</v>
      </c>
      <c r="H153" s="180">
        <v>1849.55</v>
      </c>
      <c r="I153" s="180">
        <v>263</v>
      </c>
      <c r="K153" s="181" t="s">
        <v>83</v>
      </c>
      <c r="L153" s="181" t="s">
        <v>84</v>
      </c>
      <c r="M153" s="182">
        <v>25.5</v>
      </c>
      <c r="N153" s="182">
        <v>216</v>
      </c>
      <c r="O153" s="182">
        <v>608.5</v>
      </c>
      <c r="P153" s="182">
        <v>208.7</v>
      </c>
      <c r="Q153" s="182">
        <v>714.1</v>
      </c>
      <c r="R153" s="182">
        <v>263</v>
      </c>
      <c r="T153" s="30">
        <f t="shared" si="7"/>
        <v>2122.5050000000001</v>
      </c>
    </row>
    <row r="154" spans="1:20" ht="15" customHeight="1">
      <c r="A154" s="76"/>
      <c r="B154" s="179" t="s">
        <v>85</v>
      </c>
      <c r="C154" s="179" t="s">
        <v>86</v>
      </c>
      <c r="D154" s="180">
        <v>759.3</v>
      </c>
      <c r="E154" s="180">
        <v>459.05</v>
      </c>
      <c r="F154" s="180">
        <v>3603.1499999999996</v>
      </c>
      <c r="G154" s="180">
        <v>2834.55</v>
      </c>
      <c r="H154" s="180">
        <v>3281.4</v>
      </c>
      <c r="I154" s="180">
        <v>1282.5</v>
      </c>
      <c r="K154" s="181" t="s">
        <v>85</v>
      </c>
      <c r="L154" s="181" t="s">
        <v>86</v>
      </c>
      <c r="M154" s="182">
        <v>229</v>
      </c>
      <c r="N154" s="182">
        <v>215.25</v>
      </c>
      <c r="O154" s="182">
        <v>1268.0500000000002</v>
      </c>
      <c r="P154" s="182">
        <v>1470.8500000000001</v>
      </c>
      <c r="Q154" s="182">
        <v>1539.25</v>
      </c>
      <c r="R154" s="182">
        <v>1282.5</v>
      </c>
      <c r="T154" s="30">
        <f t="shared" si="7"/>
        <v>3640.1814999999997</v>
      </c>
    </row>
    <row r="155" spans="1:20" ht="15" customHeight="1">
      <c r="A155" s="76"/>
      <c r="B155" s="179" t="s">
        <v>87</v>
      </c>
      <c r="C155" s="179" t="s">
        <v>88</v>
      </c>
      <c r="D155" s="180">
        <v>4375.5</v>
      </c>
      <c r="E155" s="180">
        <v>3467.4700000000003</v>
      </c>
      <c r="F155" s="180">
        <v>1727.5</v>
      </c>
      <c r="G155" s="180">
        <v>2139.4499999999998</v>
      </c>
      <c r="H155" s="180">
        <v>3750.25</v>
      </c>
      <c r="I155" s="180">
        <v>886.75</v>
      </c>
      <c r="K155" s="181" t="s">
        <v>87</v>
      </c>
      <c r="L155" s="181" t="s">
        <v>88</v>
      </c>
      <c r="M155" s="182">
        <v>338</v>
      </c>
      <c r="N155" s="182">
        <v>2079.4700000000003</v>
      </c>
      <c r="O155" s="182">
        <v>996</v>
      </c>
      <c r="P155" s="182">
        <v>927.5</v>
      </c>
      <c r="Q155" s="182">
        <v>1277.75</v>
      </c>
      <c r="R155" s="182">
        <v>886.75</v>
      </c>
      <c r="T155" s="30">
        <f t="shared" si="7"/>
        <v>4420.2550000000001</v>
      </c>
    </row>
    <row r="156" spans="1:20" ht="15" customHeight="1">
      <c r="A156" s="76"/>
      <c r="B156" s="179" t="s">
        <v>89</v>
      </c>
      <c r="C156" s="179" t="s">
        <v>90</v>
      </c>
      <c r="D156" s="180">
        <v>390.59000000000003</v>
      </c>
      <c r="E156" s="180">
        <v>510.5</v>
      </c>
      <c r="F156" s="180">
        <v>388.5</v>
      </c>
      <c r="G156" s="180">
        <v>299.25</v>
      </c>
      <c r="H156" s="180">
        <v>358</v>
      </c>
      <c r="I156" s="180">
        <v>487.5</v>
      </c>
      <c r="K156" s="181" t="s">
        <v>89</v>
      </c>
      <c r="L156" s="181" t="s">
        <v>90</v>
      </c>
      <c r="M156" s="182">
        <v>234.92000000000002</v>
      </c>
      <c r="N156" s="182">
        <v>239.92000000000002</v>
      </c>
      <c r="O156" s="182">
        <v>295</v>
      </c>
      <c r="P156" s="182">
        <v>158.75</v>
      </c>
      <c r="Q156" s="182">
        <v>114</v>
      </c>
      <c r="R156" s="182">
        <v>487.5</v>
      </c>
      <c r="T156" s="30">
        <f t="shared" si="7"/>
        <v>516.60500000000002</v>
      </c>
    </row>
    <row r="157" spans="1:20" ht="15" customHeight="1">
      <c r="A157" s="76"/>
      <c r="B157" s="179" t="s">
        <v>91</v>
      </c>
      <c r="C157" s="179" t="s">
        <v>92</v>
      </c>
      <c r="D157" s="180">
        <v>2141.5</v>
      </c>
      <c r="E157" s="180">
        <v>4469.25</v>
      </c>
      <c r="F157" s="180">
        <v>4100.5</v>
      </c>
      <c r="G157" s="180">
        <v>1776</v>
      </c>
      <c r="H157" s="180">
        <v>1292.5</v>
      </c>
      <c r="I157" s="180">
        <v>0</v>
      </c>
      <c r="K157" s="181" t="s">
        <v>91</v>
      </c>
      <c r="L157" s="181" t="s">
        <v>92</v>
      </c>
      <c r="M157" s="182">
        <v>456</v>
      </c>
      <c r="N157" s="182">
        <v>2537.5</v>
      </c>
      <c r="O157" s="182">
        <v>2572.5</v>
      </c>
      <c r="P157" s="182">
        <v>1413.5</v>
      </c>
      <c r="Q157" s="182">
        <v>887</v>
      </c>
      <c r="R157" s="182">
        <v>0</v>
      </c>
      <c r="T157" s="30">
        <f t="shared" si="7"/>
        <v>4514.9425000000001</v>
      </c>
    </row>
    <row r="158" spans="1:20" ht="15" customHeight="1">
      <c r="A158" s="76"/>
      <c r="B158" s="183"/>
      <c r="C158" s="183"/>
      <c r="D158" s="184">
        <v>31483.02</v>
      </c>
      <c r="E158" s="184">
        <v>40243.389999999992</v>
      </c>
      <c r="F158" s="184">
        <v>49499.1</v>
      </c>
      <c r="G158" s="184">
        <v>36873.15</v>
      </c>
      <c r="H158" s="184">
        <v>39299.950000000004</v>
      </c>
      <c r="I158" s="184">
        <v>15326.28</v>
      </c>
      <c r="K158" s="181"/>
      <c r="L158" s="185"/>
      <c r="M158" s="186">
        <v>10010.880000000001</v>
      </c>
      <c r="N158" s="186">
        <v>21368.989999999998</v>
      </c>
      <c r="O158" s="186">
        <v>26512.48</v>
      </c>
      <c r="P158" s="186">
        <v>18663.07</v>
      </c>
      <c r="Q158" s="186">
        <v>19225.72</v>
      </c>
      <c r="R158" s="186">
        <v>15326.28</v>
      </c>
      <c r="T158" s="31">
        <f t="shared" si="7"/>
        <v>49995.091</v>
      </c>
    </row>
    <row r="159" spans="1:20" ht="15" customHeight="1"/>
    <row r="160" spans="1:20" ht="15" customHeight="1"/>
    <row r="161" spans="1:20" ht="15" customHeight="1">
      <c r="A161" s="73"/>
      <c r="B161" s="157" t="s">
        <v>59</v>
      </c>
      <c r="C161" s="157" t="s">
        <v>60</v>
      </c>
      <c r="D161" s="157">
        <v>2021</v>
      </c>
      <c r="E161" s="157">
        <v>2022</v>
      </c>
      <c r="F161" s="157">
        <v>2023</v>
      </c>
      <c r="G161" s="157">
        <v>2024</v>
      </c>
      <c r="H161" s="157">
        <v>2025</v>
      </c>
      <c r="I161" s="157">
        <v>2026</v>
      </c>
      <c r="K161" s="187" t="s">
        <v>59</v>
      </c>
      <c r="L161" s="187" t="s">
        <v>60</v>
      </c>
      <c r="M161" s="187">
        <v>2021</v>
      </c>
      <c r="N161" s="187">
        <v>2022</v>
      </c>
      <c r="O161" s="187">
        <v>2023</v>
      </c>
      <c r="P161" s="187">
        <v>2024</v>
      </c>
      <c r="Q161" s="187">
        <v>2025</v>
      </c>
      <c r="R161" s="187">
        <v>2026</v>
      </c>
    </row>
    <row r="162" spans="1:20" ht="15" customHeight="1">
      <c r="A162" s="73"/>
      <c r="B162" s="159" t="s">
        <v>61</v>
      </c>
      <c r="C162" s="159" t="s">
        <v>62</v>
      </c>
      <c r="D162" s="160">
        <v>57.5</v>
      </c>
      <c r="E162" s="160">
        <v>14</v>
      </c>
      <c r="F162" s="160">
        <v>57</v>
      </c>
      <c r="G162" s="160">
        <v>80.75</v>
      </c>
      <c r="H162" s="160">
        <v>48</v>
      </c>
      <c r="I162" s="160">
        <v>0</v>
      </c>
      <c r="K162" s="188" t="s">
        <v>61</v>
      </c>
      <c r="L162" s="188" t="s">
        <v>62</v>
      </c>
      <c r="M162" s="189">
        <v>10</v>
      </c>
      <c r="N162" s="189">
        <v>14</v>
      </c>
      <c r="O162" s="189">
        <v>53.25</v>
      </c>
      <c r="P162" s="189">
        <v>5.5</v>
      </c>
      <c r="Q162" s="189">
        <v>41</v>
      </c>
      <c r="R162" s="189">
        <v>0</v>
      </c>
      <c r="T162" s="32">
        <f>MAX(D162:I162)*$V$2+1</f>
        <v>82.557500000000005</v>
      </c>
    </row>
    <row r="163" spans="1:20" ht="15" customHeight="1">
      <c r="A163" s="280" t="s">
        <v>22</v>
      </c>
      <c r="B163" s="159" t="s">
        <v>63</v>
      </c>
      <c r="C163" s="159" t="s">
        <v>64</v>
      </c>
      <c r="D163" s="160">
        <v>490</v>
      </c>
      <c r="E163" s="160">
        <v>704.8</v>
      </c>
      <c r="F163" s="160">
        <v>999</v>
      </c>
      <c r="G163" s="160">
        <v>1134.75</v>
      </c>
      <c r="H163" s="160">
        <v>1453</v>
      </c>
      <c r="I163" s="160">
        <v>597</v>
      </c>
      <c r="K163" s="188" t="s">
        <v>63</v>
      </c>
      <c r="L163" s="188" t="s">
        <v>64</v>
      </c>
      <c r="M163" s="189">
        <v>148.5</v>
      </c>
      <c r="N163" s="189">
        <v>445.5</v>
      </c>
      <c r="O163" s="189">
        <v>276.5</v>
      </c>
      <c r="P163" s="189">
        <v>289.75</v>
      </c>
      <c r="Q163" s="189">
        <v>618.5</v>
      </c>
      <c r="R163" s="189">
        <v>597</v>
      </c>
      <c r="T163" s="32">
        <f t="shared" ref="T163:T178" si="8">MAX(D163:I163)*$V$2+1</f>
        <v>1468.53</v>
      </c>
    </row>
    <row r="164" spans="1:20" ht="15" customHeight="1">
      <c r="A164" s="280"/>
      <c r="B164" s="159" t="s">
        <v>65</v>
      </c>
      <c r="C164" s="159" t="s">
        <v>66</v>
      </c>
      <c r="D164" s="160">
        <v>290.91999999999996</v>
      </c>
      <c r="E164" s="160">
        <v>258</v>
      </c>
      <c r="F164" s="160">
        <v>214</v>
      </c>
      <c r="G164" s="160">
        <v>345</v>
      </c>
      <c r="H164" s="160">
        <v>386</v>
      </c>
      <c r="I164" s="160">
        <v>319.5</v>
      </c>
      <c r="K164" s="188" t="s">
        <v>65</v>
      </c>
      <c r="L164" s="188" t="s">
        <v>66</v>
      </c>
      <c r="M164" s="189">
        <v>177.92000000000002</v>
      </c>
      <c r="N164" s="189">
        <v>90</v>
      </c>
      <c r="O164" s="189">
        <v>107</v>
      </c>
      <c r="P164" s="189">
        <v>152</v>
      </c>
      <c r="Q164" s="189">
        <v>183</v>
      </c>
      <c r="R164" s="189">
        <v>319.5</v>
      </c>
      <c r="T164" s="32">
        <f t="shared" si="8"/>
        <v>390.86</v>
      </c>
    </row>
    <row r="165" spans="1:20" ht="15" customHeight="1">
      <c r="A165" s="280" t="s">
        <v>14</v>
      </c>
      <c r="B165" s="159" t="s">
        <v>67</v>
      </c>
      <c r="C165" s="159" t="s">
        <v>68</v>
      </c>
      <c r="D165" s="160">
        <v>1394.55</v>
      </c>
      <c r="E165" s="160">
        <v>855.67000000000007</v>
      </c>
      <c r="F165" s="160">
        <v>557.51</v>
      </c>
      <c r="G165" s="160">
        <v>1109.6599999999999</v>
      </c>
      <c r="H165" s="160">
        <v>753.62</v>
      </c>
      <c r="I165" s="160">
        <v>230.5</v>
      </c>
      <c r="K165" s="188" t="s">
        <v>67</v>
      </c>
      <c r="L165" s="188" t="s">
        <v>68</v>
      </c>
      <c r="M165" s="189">
        <v>871.41</v>
      </c>
      <c r="N165" s="189">
        <v>506.67</v>
      </c>
      <c r="O165" s="189">
        <v>288.99</v>
      </c>
      <c r="P165" s="189">
        <v>571.66</v>
      </c>
      <c r="Q165" s="189">
        <v>563.72</v>
      </c>
      <c r="R165" s="189">
        <v>230.5</v>
      </c>
      <c r="T165" s="32">
        <f t="shared" si="8"/>
        <v>1409.4955</v>
      </c>
    </row>
    <row r="166" spans="1:20" ht="15" customHeight="1">
      <c r="A166" s="280"/>
      <c r="B166" s="159" t="s">
        <v>69</v>
      </c>
      <c r="C166" s="159" t="s">
        <v>70</v>
      </c>
      <c r="D166" s="160">
        <v>2661.25</v>
      </c>
      <c r="E166" s="160">
        <v>2629.5</v>
      </c>
      <c r="F166" s="160">
        <v>2362.5</v>
      </c>
      <c r="G166" s="160">
        <v>3240.41</v>
      </c>
      <c r="H166" s="160">
        <v>3987.12</v>
      </c>
      <c r="I166" s="160">
        <v>895</v>
      </c>
      <c r="K166" s="188" t="s">
        <v>69</v>
      </c>
      <c r="L166" s="188" t="s">
        <v>70</v>
      </c>
      <c r="M166" s="189">
        <v>1566.75</v>
      </c>
      <c r="N166" s="189">
        <v>1337.5</v>
      </c>
      <c r="O166" s="189">
        <v>1559.5</v>
      </c>
      <c r="P166" s="189">
        <v>1124.4099999999999</v>
      </c>
      <c r="Q166" s="189">
        <v>1579.5</v>
      </c>
      <c r="R166" s="189">
        <v>895</v>
      </c>
      <c r="T166" s="32">
        <f t="shared" si="8"/>
        <v>4027.9911999999999</v>
      </c>
    </row>
    <row r="167" spans="1:20" ht="15" customHeight="1">
      <c r="A167" s="77"/>
      <c r="B167" s="159" t="s">
        <v>71</v>
      </c>
      <c r="C167" s="159" t="s">
        <v>72</v>
      </c>
      <c r="D167" s="160">
        <v>494.42</v>
      </c>
      <c r="E167" s="160">
        <v>817.5</v>
      </c>
      <c r="F167" s="160">
        <v>1</v>
      </c>
      <c r="G167" s="160">
        <v>327.25</v>
      </c>
      <c r="H167" s="160">
        <v>40.75</v>
      </c>
      <c r="I167" s="160">
        <v>87.25</v>
      </c>
      <c r="K167" s="188" t="s">
        <v>71</v>
      </c>
      <c r="L167" s="188" t="s">
        <v>72</v>
      </c>
      <c r="M167" s="189">
        <v>298.67</v>
      </c>
      <c r="N167" s="189">
        <v>807.5</v>
      </c>
      <c r="O167" s="189">
        <v>1</v>
      </c>
      <c r="P167" s="189">
        <v>145.75</v>
      </c>
      <c r="Q167" s="189">
        <v>16.75</v>
      </c>
      <c r="R167" s="189">
        <v>87.25</v>
      </c>
      <c r="T167" s="32">
        <f t="shared" si="8"/>
        <v>826.67499999999995</v>
      </c>
    </row>
    <row r="168" spans="1:20" ht="15" customHeight="1">
      <c r="A168" s="74"/>
      <c r="B168" s="159" t="s">
        <v>73</v>
      </c>
      <c r="C168" s="159" t="s">
        <v>74</v>
      </c>
      <c r="D168" s="160">
        <v>0</v>
      </c>
      <c r="E168" s="160">
        <v>0</v>
      </c>
      <c r="F168" s="160">
        <v>0</v>
      </c>
      <c r="G168" s="160">
        <v>0</v>
      </c>
      <c r="H168" s="160">
        <v>4.5</v>
      </c>
      <c r="I168" s="160">
        <v>12</v>
      </c>
      <c r="K168" s="188" t="s">
        <v>73</v>
      </c>
      <c r="L168" s="188" t="s">
        <v>74</v>
      </c>
      <c r="M168" s="189">
        <v>0</v>
      </c>
      <c r="N168" s="189">
        <v>0</v>
      </c>
      <c r="O168" s="189">
        <v>0</v>
      </c>
      <c r="P168" s="189">
        <v>0</v>
      </c>
      <c r="Q168" s="189">
        <v>1.5</v>
      </c>
      <c r="R168" s="189">
        <v>12</v>
      </c>
      <c r="T168" s="32">
        <f t="shared" si="8"/>
        <v>13.120000000000001</v>
      </c>
    </row>
    <row r="169" spans="1:20" ht="15" customHeight="1">
      <c r="A169" s="74"/>
      <c r="B169" s="159" t="s">
        <v>75</v>
      </c>
      <c r="C169" s="159" t="s">
        <v>76</v>
      </c>
      <c r="D169" s="160">
        <v>0</v>
      </c>
      <c r="E169" s="160">
        <v>80</v>
      </c>
      <c r="F169" s="160">
        <v>66</v>
      </c>
      <c r="G169" s="160">
        <v>53.5</v>
      </c>
      <c r="H169" s="160">
        <v>10.75</v>
      </c>
      <c r="I169" s="160">
        <v>25.5</v>
      </c>
      <c r="K169" s="188" t="s">
        <v>75</v>
      </c>
      <c r="L169" s="188" t="s">
        <v>76</v>
      </c>
      <c r="M169" s="189">
        <v>0</v>
      </c>
      <c r="N169" s="189">
        <v>80</v>
      </c>
      <c r="O169" s="189">
        <v>44</v>
      </c>
      <c r="P169" s="189">
        <v>24</v>
      </c>
      <c r="Q169" s="189">
        <v>5.25</v>
      </c>
      <c r="R169" s="189">
        <v>25.5</v>
      </c>
      <c r="T169" s="32">
        <f t="shared" si="8"/>
        <v>81.8</v>
      </c>
    </row>
    <row r="170" spans="1:20" ht="15" customHeight="1">
      <c r="A170" s="74"/>
      <c r="B170" s="159" t="s">
        <v>77</v>
      </c>
      <c r="C170" s="159" t="s">
        <v>78</v>
      </c>
      <c r="D170" s="160">
        <v>192</v>
      </c>
      <c r="E170" s="160">
        <v>124</v>
      </c>
      <c r="F170" s="160">
        <v>42</v>
      </c>
      <c r="G170" s="160">
        <v>8</v>
      </c>
      <c r="H170" s="160">
        <v>796</v>
      </c>
      <c r="I170" s="160">
        <v>552</v>
      </c>
      <c r="K170" s="188" t="s">
        <v>77</v>
      </c>
      <c r="L170" s="188" t="s">
        <v>78</v>
      </c>
      <c r="M170" s="189">
        <v>85</v>
      </c>
      <c r="N170" s="189">
        <v>106.5</v>
      </c>
      <c r="O170" s="189">
        <v>22</v>
      </c>
      <c r="P170" s="189">
        <v>0</v>
      </c>
      <c r="Q170" s="189">
        <v>147.5</v>
      </c>
      <c r="R170" s="189">
        <v>552</v>
      </c>
      <c r="T170" s="32">
        <f t="shared" si="8"/>
        <v>804.96</v>
      </c>
    </row>
    <row r="171" spans="1:20" ht="15" customHeight="1">
      <c r="A171" s="74"/>
      <c r="B171" s="159" t="s">
        <v>79</v>
      </c>
      <c r="C171" s="159" t="s">
        <v>80</v>
      </c>
      <c r="D171" s="160">
        <v>0</v>
      </c>
      <c r="E171" s="160">
        <v>0</v>
      </c>
      <c r="F171" s="160">
        <v>0</v>
      </c>
      <c r="G171" s="160">
        <v>0</v>
      </c>
      <c r="H171" s="160">
        <v>64</v>
      </c>
      <c r="I171" s="160">
        <v>0</v>
      </c>
      <c r="K171" s="188" t="s">
        <v>79</v>
      </c>
      <c r="L171" s="188" t="s">
        <v>80</v>
      </c>
      <c r="M171" s="189">
        <v>0</v>
      </c>
      <c r="N171" s="189">
        <v>0</v>
      </c>
      <c r="O171" s="189">
        <v>0</v>
      </c>
      <c r="P171" s="189">
        <v>0</v>
      </c>
      <c r="Q171" s="189">
        <v>58</v>
      </c>
      <c r="R171" s="189">
        <v>0</v>
      </c>
      <c r="T171" s="32">
        <f t="shared" si="8"/>
        <v>65.64</v>
      </c>
    </row>
    <row r="172" spans="1:20" ht="15" customHeight="1">
      <c r="A172" s="74"/>
      <c r="B172" s="159" t="s">
        <v>81</v>
      </c>
      <c r="C172" s="159" t="s">
        <v>82</v>
      </c>
      <c r="D172" s="160">
        <v>122</v>
      </c>
      <c r="E172" s="160">
        <v>23</v>
      </c>
      <c r="F172" s="160">
        <v>14.55</v>
      </c>
      <c r="G172" s="160">
        <v>66.8</v>
      </c>
      <c r="H172" s="160">
        <v>412.05</v>
      </c>
      <c r="I172" s="160">
        <v>99.75</v>
      </c>
      <c r="K172" s="188" t="s">
        <v>81</v>
      </c>
      <c r="L172" s="188" t="s">
        <v>82</v>
      </c>
      <c r="M172" s="189">
        <v>31</v>
      </c>
      <c r="N172" s="189">
        <v>13</v>
      </c>
      <c r="O172" s="189">
        <v>14.55</v>
      </c>
      <c r="P172" s="189">
        <v>14</v>
      </c>
      <c r="Q172" s="189">
        <v>247</v>
      </c>
      <c r="R172" s="189">
        <v>99.75</v>
      </c>
      <c r="T172" s="32">
        <f t="shared" si="8"/>
        <v>417.1705</v>
      </c>
    </row>
    <row r="173" spans="1:20" ht="15" customHeight="1">
      <c r="A173" s="74"/>
      <c r="B173" s="159" t="s">
        <v>83</v>
      </c>
      <c r="C173" s="159" t="s">
        <v>84</v>
      </c>
      <c r="D173" s="160">
        <v>759.06000000000006</v>
      </c>
      <c r="E173" s="160">
        <v>553.1</v>
      </c>
      <c r="F173" s="160">
        <v>855.86</v>
      </c>
      <c r="G173" s="160">
        <v>1697.9</v>
      </c>
      <c r="H173" s="160">
        <v>3350.95</v>
      </c>
      <c r="I173" s="160">
        <v>1328.5</v>
      </c>
      <c r="K173" s="188" t="s">
        <v>83</v>
      </c>
      <c r="L173" s="188" t="s">
        <v>84</v>
      </c>
      <c r="M173" s="189">
        <v>9.6</v>
      </c>
      <c r="N173" s="189">
        <v>195.7</v>
      </c>
      <c r="O173" s="189">
        <v>476.96</v>
      </c>
      <c r="P173" s="189">
        <v>533.4</v>
      </c>
      <c r="Q173" s="189">
        <v>1913.75</v>
      </c>
      <c r="R173" s="189">
        <v>1328.5</v>
      </c>
      <c r="T173" s="32">
        <f t="shared" si="8"/>
        <v>3385.4594999999999</v>
      </c>
    </row>
    <row r="174" spans="1:20" ht="15" customHeight="1">
      <c r="A174" s="74"/>
      <c r="B174" s="159" t="s">
        <v>85</v>
      </c>
      <c r="C174" s="159" t="s">
        <v>86</v>
      </c>
      <c r="D174" s="160">
        <v>110</v>
      </c>
      <c r="E174" s="160">
        <v>220.25</v>
      </c>
      <c r="F174" s="160">
        <v>586</v>
      </c>
      <c r="G174" s="160">
        <v>819</v>
      </c>
      <c r="H174" s="160">
        <v>867.25</v>
      </c>
      <c r="I174" s="160">
        <v>367.75</v>
      </c>
      <c r="K174" s="188" t="s">
        <v>85</v>
      </c>
      <c r="L174" s="188" t="s">
        <v>86</v>
      </c>
      <c r="M174" s="189">
        <v>35</v>
      </c>
      <c r="N174" s="189">
        <v>108.5</v>
      </c>
      <c r="O174" s="189">
        <v>455</v>
      </c>
      <c r="P174" s="189">
        <v>383.25</v>
      </c>
      <c r="Q174" s="189">
        <v>308.25</v>
      </c>
      <c r="R174" s="189">
        <v>367.75</v>
      </c>
      <c r="T174" s="32">
        <f t="shared" si="8"/>
        <v>876.92250000000001</v>
      </c>
    </row>
    <row r="175" spans="1:20" ht="15" customHeight="1">
      <c r="A175" s="74"/>
      <c r="B175" s="159" t="s">
        <v>87</v>
      </c>
      <c r="C175" s="159" t="s">
        <v>88</v>
      </c>
      <c r="D175" s="160">
        <v>231</v>
      </c>
      <c r="E175" s="160">
        <v>0</v>
      </c>
      <c r="F175" s="160">
        <v>0</v>
      </c>
      <c r="G175" s="160">
        <v>6</v>
      </c>
      <c r="H175" s="160">
        <v>0</v>
      </c>
      <c r="I175" s="160">
        <v>0</v>
      </c>
      <c r="K175" s="188" t="s">
        <v>87</v>
      </c>
      <c r="L175" s="188" t="s">
        <v>88</v>
      </c>
      <c r="M175" s="189">
        <v>136</v>
      </c>
      <c r="N175" s="189">
        <v>0</v>
      </c>
      <c r="O175" s="189">
        <v>0</v>
      </c>
      <c r="P175" s="189">
        <v>0</v>
      </c>
      <c r="Q175" s="189">
        <v>0</v>
      </c>
      <c r="R175" s="189">
        <v>0</v>
      </c>
      <c r="T175" s="32">
        <f t="shared" si="8"/>
        <v>234.31</v>
      </c>
    </row>
    <row r="176" spans="1:20" ht="15" customHeight="1">
      <c r="A176" s="74"/>
      <c r="B176" s="159" t="s">
        <v>89</v>
      </c>
      <c r="C176" s="159" t="s">
        <v>90</v>
      </c>
      <c r="D176" s="160">
        <v>96.5</v>
      </c>
      <c r="E176" s="160">
        <v>178</v>
      </c>
      <c r="F176" s="160">
        <v>87.5</v>
      </c>
      <c r="G176" s="160">
        <v>54.5</v>
      </c>
      <c r="H176" s="160">
        <v>22.5</v>
      </c>
      <c r="I176" s="160">
        <v>78.5</v>
      </c>
      <c r="K176" s="188" t="s">
        <v>89</v>
      </c>
      <c r="L176" s="188" t="s">
        <v>90</v>
      </c>
      <c r="M176" s="189">
        <v>41</v>
      </c>
      <c r="N176" s="189">
        <v>138</v>
      </c>
      <c r="O176" s="189">
        <v>40</v>
      </c>
      <c r="P176" s="189">
        <v>38.5</v>
      </c>
      <c r="Q176" s="189">
        <v>22.5</v>
      </c>
      <c r="R176" s="189">
        <v>78.5</v>
      </c>
      <c r="T176" s="32">
        <f t="shared" si="8"/>
        <v>180.78</v>
      </c>
    </row>
    <row r="177" spans="1:20" ht="15" customHeight="1">
      <c r="A177" s="74"/>
      <c r="B177" s="159" t="s">
        <v>91</v>
      </c>
      <c r="C177" s="159" t="s">
        <v>92</v>
      </c>
      <c r="D177" s="160">
        <v>0</v>
      </c>
      <c r="E177" s="160">
        <v>8.5</v>
      </c>
      <c r="F177" s="160">
        <v>91.5</v>
      </c>
      <c r="G177" s="160">
        <v>213</v>
      </c>
      <c r="H177" s="160">
        <v>234.1</v>
      </c>
      <c r="I177" s="160">
        <v>33.25</v>
      </c>
      <c r="K177" s="188" t="s">
        <v>91</v>
      </c>
      <c r="L177" s="188" t="s">
        <v>92</v>
      </c>
      <c r="M177" s="189">
        <v>0</v>
      </c>
      <c r="N177" s="189">
        <v>8.5</v>
      </c>
      <c r="O177" s="189">
        <v>19</v>
      </c>
      <c r="P177" s="189">
        <v>68.5</v>
      </c>
      <c r="Q177" s="189">
        <v>179.6</v>
      </c>
      <c r="R177" s="189">
        <v>33.25</v>
      </c>
      <c r="T177" s="32">
        <f t="shared" si="8"/>
        <v>237.441</v>
      </c>
    </row>
    <row r="178" spans="1:20" ht="15" customHeight="1">
      <c r="A178" s="74"/>
      <c r="B178" s="163"/>
      <c r="C178" s="163"/>
      <c r="D178" s="164">
        <v>6899.2</v>
      </c>
      <c r="E178" s="164">
        <v>6466.3200000000006</v>
      </c>
      <c r="F178" s="164">
        <v>5934.42</v>
      </c>
      <c r="G178" s="164">
        <v>9156.52</v>
      </c>
      <c r="H178" s="164">
        <v>12430.59</v>
      </c>
      <c r="I178" s="164">
        <v>4626.5</v>
      </c>
      <c r="K178" s="188"/>
      <c r="L178" s="190"/>
      <c r="M178" s="191">
        <v>3410.85</v>
      </c>
      <c r="N178" s="191">
        <v>3851.37</v>
      </c>
      <c r="O178" s="191">
        <v>3357.75</v>
      </c>
      <c r="P178" s="191">
        <v>3350.72</v>
      </c>
      <c r="Q178" s="191">
        <v>5885.8200000000006</v>
      </c>
      <c r="R178" s="191">
        <v>4626.5</v>
      </c>
      <c r="T178" s="33">
        <f t="shared" si="8"/>
        <v>12555.8959</v>
      </c>
    </row>
    <row r="179" spans="1:20" ht="15" customHeight="1"/>
    <row r="180" spans="1:20" ht="15" customHeight="1"/>
    <row r="181" spans="1:20" ht="15" customHeight="1">
      <c r="A181" s="73"/>
      <c r="B181" s="157" t="s">
        <v>59</v>
      </c>
      <c r="C181" s="157" t="s">
        <v>60</v>
      </c>
      <c r="D181" s="157">
        <v>2021</v>
      </c>
      <c r="E181" s="157">
        <v>2022</v>
      </c>
      <c r="F181" s="157">
        <v>2023</v>
      </c>
      <c r="G181" s="157">
        <v>2024</v>
      </c>
      <c r="H181" s="157">
        <v>2025</v>
      </c>
      <c r="I181" s="157">
        <v>2026</v>
      </c>
      <c r="K181" s="158" t="s">
        <v>59</v>
      </c>
      <c r="L181" s="158" t="s">
        <v>60</v>
      </c>
      <c r="M181" s="158">
        <v>2021</v>
      </c>
      <c r="N181" s="158">
        <v>2022</v>
      </c>
      <c r="O181" s="158">
        <v>2023</v>
      </c>
      <c r="P181" s="158">
        <v>2024</v>
      </c>
      <c r="Q181" s="158">
        <v>2025</v>
      </c>
      <c r="R181" s="158">
        <v>2026</v>
      </c>
    </row>
    <row r="182" spans="1:20" ht="15" customHeight="1">
      <c r="A182" s="73"/>
      <c r="B182" s="159" t="s">
        <v>61</v>
      </c>
      <c r="C182" s="159" t="s">
        <v>62</v>
      </c>
      <c r="D182" s="160">
        <v>54.25</v>
      </c>
      <c r="E182" s="160">
        <v>1246.25</v>
      </c>
      <c r="F182" s="160">
        <v>389</v>
      </c>
      <c r="G182" s="160">
        <v>1194.5</v>
      </c>
      <c r="H182" s="160">
        <v>309.8</v>
      </c>
      <c r="I182" s="160">
        <v>504</v>
      </c>
      <c r="K182" s="161" t="s">
        <v>61</v>
      </c>
      <c r="L182" s="161" t="s">
        <v>62</v>
      </c>
      <c r="M182" s="162">
        <v>3</v>
      </c>
      <c r="N182" s="162">
        <v>1230.5</v>
      </c>
      <c r="O182" s="162">
        <v>350</v>
      </c>
      <c r="P182" s="162">
        <v>1126.5</v>
      </c>
      <c r="Q182" s="162">
        <v>175.3</v>
      </c>
      <c r="R182" s="162">
        <v>504</v>
      </c>
      <c r="T182" s="25">
        <f>MAX(D182:I182)*$V$2+1</f>
        <v>1259.7125000000001</v>
      </c>
    </row>
    <row r="183" spans="1:20" ht="15" customHeight="1">
      <c r="A183" s="280" t="s">
        <v>23</v>
      </c>
      <c r="B183" s="159" t="s">
        <v>63</v>
      </c>
      <c r="C183" s="159" t="s">
        <v>64</v>
      </c>
      <c r="D183" s="160">
        <v>208.5</v>
      </c>
      <c r="E183" s="160">
        <v>1446.25</v>
      </c>
      <c r="F183" s="160">
        <v>81</v>
      </c>
      <c r="G183" s="160">
        <v>384.75</v>
      </c>
      <c r="H183" s="160">
        <v>450.61</v>
      </c>
      <c r="I183" s="160">
        <v>514.16</v>
      </c>
      <c r="K183" s="161" t="s">
        <v>63</v>
      </c>
      <c r="L183" s="161" t="s">
        <v>64</v>
      </c>
      <c r="M183" s="162">
        <v>19.5</v>
      </c>
      <c r="N183" s="162">
        <v>680.75</v>
      </c>
      <c r="O183" s="162">
        <v>25</v>
      </c>
      <c r="P183" s="162">
        <v>312.75</v>
      </c>
      <c r="Q183" s="162">
        <v>149.5</v>
      </c>
      <c r="R183" s="162">
        <v>514.16</v>
      </c>
      <c r="T183" s="25">
        <f t="shared" ref="T183:T198" si="9">MAX(D183:I183)*$V$2+1</f>
        <v>1461.7125000000001</v>
      </c>
    </row>
    <row r="184" spans="1:20" ht="15" customHeight="1">
      <c r="A184" s="280"/>
      <c r="B184" s="159" t="s">
        <v>65</v>
      </c>
      <c r="C184" s="159" t="s">
        <v>66</v>
      </c>
      <c r="D184" s="160">
        <v>0</v>
      </c>
      <c r="E184" s="160">
        <v>0</v>
      </c>
      <c r="F184" s="160">
        <v>2</v>
      </c>
      <c r="G184" s="160">
        <v>0</v>
      </c>
      <c r="H184" s="160">
        <v>0</v>
      </c>
      <c r="I184" s="160">
        <v>4</v>
      </c>
      <c r="K184" s="161" t="s">
        <v>65</v>
      </c>
      <c r="L184" s="161" t="s">
        <v>66</v>
      </c>
      <c r="M184" s="162">
        <v>0</v>
      </c>
      <c r="N184" s="162">
        <v>0</v>
      </c>
      <c r="O184" s="162">
        <v>0</v>
      </c>
      <c r="P184" s="162">
        <v>0</v>
      </c>
      <c r="Q184" s="162">
        <v>0</v>
      </c>
      <c r="R184" s="162">
        <v>4</v>
      </c>
      <c r="T184" s="25">
        <f t="shared" si="9"/>
        <v>5.04</v>
      </c>
    </row>
    <row r="185" spans="1:20" ht="15" customHeight="1">
      <c r="A185" s="280" t="s">
        <v>14</v>
      </c>
      <c r="B185" s="159" t="s">
        <v>67</v>
      </c>
      <c r="C185" s="159" t="s">
        <v>68</v>
      </c>
      <c r="D185" s="160">
        <v>55</v>
      </c>
      <c r="E185" s="160">
        <v>132</v>
      </c>
      <c r="F185" s="160">
        <v>419.5</v>
      </c>
      <c r="G185" s="160">
        <v>49</v>
      </c>
      <c r="H185" s="160">
        <v>324</v>
      </c>
      <c r="I185" s="160">
        <v>77.5</v>
      </c>
      <c r="K185" s="161" t="s">
        <v>67</v>
      </c>
      <c r="L185" s="161" t="s">
        <v>68</v>
      </c>
      <c r="M185" s="162">
        <v>27</v>
      </c>
      <c r="N185" s="162">
        <v>88</v>
      </c>
      <c r="O185" s="162">
        <v>355.5</v>
      </c>
      <c r="P185" s="162">
        <v>26.5</v>
      </c>
      <c r="Q185" s="162">
        <v>243</v>
      </c>
      <c r="R185" s="162">
        <v>77.5</v>
      </c>
      <c r="T185" s="25">
        <f t="shared" si="9"/>
        <v>424.69499999999999</v>
      </c>
    </row>
    <row r="186" spans="1:20" ht="15" customHeight="1">
      <c r="A186" s="280"/>
      <c r="B186" s="159" t="s">
        <v>69</v>
      </c>
      <c r="C186" s="159" t="s">
        <v>70</v>
      </c>
      <c r="D186" s="160">
        <v>319.25</v>
      </c>
      <c r="E186" s="160">
        <v>2597.25</v>
      </c>
      <c r="F186" s="160">
        <v>2011</v>
      </c>
      <c r="G186" s="160">
        <v>308.61</v>
      </c>
      <c r="H186" s="160">
        <v>1338.63</v>
      </c>
      <c r="I186" s="160">
        <v>235.5</v>
      </c>
      <c r="K186" s="161" t="s">
        <v>69</v>
      </c>
      <c r="L186" s="161" t="s">
        <v>70</v>
      </c>
      <c r="M186" s="162">
        <v>202</v>
      </c>
      <c r="N186" s="162">
        <v>2363.75</v>
      </c>
      <c r="O186" s="162">
        <v>1017</v>
      </c>
      <c r="P186" s="162">
        <v>131.75</v>
      </c>
      <c r="Q186" s="162">
        <v>1029.1799999999998</v>
      </c>
      <c r="R186" s="162">
        <v>235.5</v>
      </c>
      <c r="T186" s="25">
        <f t="shared" si="9"/>
        <v>2624.2224999999999</v>
      </c>
    </row>
    <row r="187" spans="1:20" ht="15" customHeight="1">
      <c r="A187" s="77"/>
      <c r="B187" s="159" t="s">
        <v>71</v>
      </c>
      <c r="C187" s="159" t="s">
        <v>72</v>
      </c>
      <c r="D187" s="160">
        <v>111</v>
      </c>
      <c r="E187" s="160">
        <v>408</v>
      </c>
      <c r="F187" s="160">
        <v>721</v>
      </c>
      <c r="G187" s="160">
        <v>57.5</v>
      </c>
      <c r="H187" s="160">
        <v>41</v>
      </c>
      <c r="I187" s="160">
        <v>35.5</v>
      </c>
      <c r="K187" s="161" t="s">
        <v>71</v>
      </c>
      <c r="L187" s="161" t="s">
        <v>72</v>
      </c>
      <c r="M187" s="162">
        <v>11</v>
      </c>
      <c r="N187" s="162">
        <v>6</v>
      </c>
      <c r="O187" s="162">
        <v>692</v>
      </c>
      <c r="P187" s="162">
        <v>52.5</v>
      </c>
      <c r="Q187" s="162">
        <v>26</v>
      </c>
      <c r="R187" s="162">
        <v>35.5</v>
      </c>
      <c r="T187" s="25">
        <f t="shared" si="9"/>
        <v>729.21</v>
      </c>
    </row>
    <row r="188" spans="1:20" ht="15" customHeight="1">
      <c r="A188" s="74"/>
      <c r="B188" s="159" t="s">
        <v>73</v>
      </c>
      <c r="C188" s="159" t="s">
        <v>74</v>
      </c>
      <c r="D188" s="160">
        <v>241.75</v>
      </c>
      <c r="E188" s="160">
        <v>904.3</v>
      </c>
      <c r="F188" s="160">
        <v>20</v>
      </c>
      <c r="G188" s="160">
        <v>46.33</v>
      </c>
      <c r="H188" s="160">
        <v>363.5</v>
      </c>
      <c r="I188" s="160">
        <v>38.5</v>
      </c>
      <c r="K188" s="161" t="s">
        <v>73</v>
      </c>
      <c r="L188" s="161" t="s">
        <v>74</v>
      </c>
      <c r="M188" s="162">
        <v>0</v>
      </c>
      <c r="N188" s="162">
        <v>107.8</v>
      </c>
      <c r="O188" s="162">
        <v>5</v>
      </c>
      <c r="P188" s="162">
        <v>16.330000000000002</v>
      </c>
      <c r="Q188" s="162">
        <v>83</v>
      </c>
      <c r="R188" s="162">
        <v>38.5</v>
      </c>
      <c r="T188" s="25">
        <f t="shared" si="9"/>
        <v>914.34299999999996</v>
      </c>
    </row>
    <row r="189" spans="1:20" ht="15" customHeight="1">
      <c r="A189" s="74"/>
      <c r="B189" s="159" t="s">
        <v>75</v>
      </c>
      <c r="C189" s="159" t="s">
        <v>76</v>
      </c>
      <c r="D189" s="160">
        <v>13.5</v>
      </c>
      <c r="E189" s="160">
        <v>0</v>
      </c>
      <c r="F189" s="160">
        <v>12</v>
      </c>
      <c r="G189" s="160">
        <v>63.5</v>
      </c>
      <c r="H189" s="160">
        <v>73.5</v>
      </c>
      <c r="I189" s="160">
        <v>7</v>
      </c>
      <c r="K189" s="161" t="s">
        <v>75</v>
      </c>
      <c r="L189" s="161" t="s">
        <v>76</v>
      </c>
      <c r="M189" s="162">
        <v>3</v>
      </c>
      <c r="N189" s="162">
        <v>0</v>
      </c>
      <c r="O189" s="162">
        <v>0</v>
      </c>
      <c r="P189" s="162">
        <v>0</v>
      </c>
      <c r="Q189" s="162">
        <v>26</v>
      </c>
      <c r="R189" s="162">
        <v>7</v>
      </c>
      <c r="T189" s="25">
        <f t="shared" si="9"/>
        <v>75.234999999999999</v>
      </c>
    </row>
    <row r="190" spans="1:20" ht="15" customHeight="1">
      <c r="A190" s="74"/>
      <c r="B190" s="159" t="s">
        <v>77</v>
      </c>
      <c r="C190" s="159" t="s">
        <v>78</v>
      </c>
      <c r="D190" s="160">
        <v>0</v>
      </c>
      <c r="E190" s="160">
        <v>0</v>
      </c>
      <c r="F190" s="160">
        <v>0</v>
      </c>
      <c r="G190" s="160">
        <v>0</v>
      </c>
      <c r="H190" s="160">
        <v>0</v>
      </c>
      <c r="I190" s="160">
        <v>0</v>
      </c>
      <c r="K190" s="161" t="s">
        <v>77</v>
      </c>
      <c r="L190" s="161" t="s">
        <v>78</v>
      </c>
      <c r="M190" s="162">
        <v>0</v>
      </c>
      <c r="N190" s="162">
        <v>0</v>
      </c>
      <c r="O190" s="162">
        <v>0</v>
      </c>
      <c r="P190" s="162">
        <v>0</v>
      </c>
      <c r="Q190" s="162">
        <v>0</v>
      </c>
      <c r="R190" s="162">
        <v>0</v>
      </c>
      <c r="T190" s="25">
        <f t="shared" si="9"/>
        <v>1</v>
      </c>
    </row>
    <row r="191" spans="1:20" ht="15" customHeight="1">
      <c r="A191" s="74"/>
      <c r="B191" s="159" t="s">
        <v>79</v>
      </c>
      <c r="C191" s="159" t="s">
        <v>80</v>
      </c>
      <c r="D191" s="160">
        <v>23.75</v>
      </c>
      <c r="E191" s="160">
        <v>4</v>
      </c>
      <c r="F191" s="160">
        <v>2.5</v>
      </c>
      <c r="G191" s="160">
        <v>0</v>
      </c>
      <c r="H191" s="160">
        <v>0</v>
      </c>
      <c r="I191" s="160">
        <v>0</v>
      </c>
      <c r="K191" s="161" t="s">
        <v>79</v>
      </c>
      <c r="L191" s="161" t="s">
        <v>80</v>
      </c>
      <c r="M191" s="162">
        <v>14.5</v>
      </c>
      <c r="N191" s="162">
        <v>0</v>
      </c>
      <c r="O191" s="162">
        <v>2.5</v>
      </c>
      <c r="P191" s="162">
        <v>0</v>
      </c>
      <c r="Q191" s="162">
        <v>0</v>
      </c>
      <c r="R191" s="162">
        <v>0</v>
      </c>
      <c r="T191" s="25">
        <f t="shared" si="9"/>
        <v>24.987500000000001</v>
      </c>
    </row>
    <row r="192" spans="1:20" ht="15" customHeight="1">
      <c r="A192" s="74"/>
      <c r="B192" s="159" t="s">
        <v>81</v>
      </c>
      <c r="C192" s="159" t="s">
        <v>82</v>
      </c>
      <c r="D192" s="160">
        <v>0</v>
      </c>
      <c r="E192" s="160">
        <v>0</v>
      </c>
      <c r="F192" s="160">
        <v>0</v>
      </c>
      <c r="G192" s="160">
        <v>28</v>
      </c>
      <c r="H192" s="160">
        <v>26.5</v>
      </c>
      <c r="I192" s="160">
        <v>7</v>
      </c>
      <c r="K192" s="161" t="s">
        <v>81</v>
      </c>
      <c r="L192" s="161" t="s">
        <v>82</v>
      </c>
      <c r="M192" s="162">
        <v>0</v>
      </c>
      <c r="N192" s="162">
        <v>0</v>
      </c>
      <c r="O192" s="162">
        <v>0</v>
      </c>
      <c r="P192" s="162">
        <v>23</v>
      </c>
      <c r="Q192" s="162">
        <v>21.1</v>
      </c>
      <c r="R192" s="162">
        <v>7</v>
      </c>
      <c r="T192" s="25">
        <f t="shared" si="9"/>
        <v>29.28</v>
      </c>
    </row>
    <row r="193" spans="1:20" ht="15" customHeight="1">
      <c r="A193" s="74"/>
      <c r="B193" s="159" t="s">
        <v>83</v>
      </c>
      <c r="C193" s="159" t="s">
        <v>84</v>
      </c>
      <c r="D193" s="160">
        <v>61.3</v>
      </c>
      <c r="E193" s="160">
        <v>35.9</v>
      </c>
      <c r="F193" s="160">
        <v>152.69999999999999</v>
      </c>
      <c r="G193" s="160">
        <v>152.02000000000001</v>
      </c>
      <c r="H193" s="160">
        <v>159.30000000000001</v>
      </c>
      <c r="I193" s="160">
        <v>49</v>
      </c>
      <c r="K193" s="161" t="s">
        <v>83</v>
      </c>
      <c r="L193" s="161" t="s">
        <v>84</v>
      </c>
      <c r="M193" s="162">
        <v>10</v>
      </c>
      <c r="N193" s="162">
        <v>27.9</v>
      </c>
      <c r="O193" s="162">
        <v>49.9</v>
      </c>
      <c r="P193" s="162">
        <v>52.9</v>
      </c>
      <c r="Q193" s="162">
        <v>78.45</v>
      </c>
      <c r="R193" s="162">
        <v>49</v>
      </c>
      <c r="T193" s="25">
        <f t="shared" si="9"/>
        <v>161.893</v>
      </c>
    </row>
    <row r="194" spans="1:20" ht="15" customHeight="1">
      <c r="A194" s="74"/>
      <c r="B194" s="159" t="s">
        <v>85</v>
      </c>
      <c r="C194" s="159" t="s">
        <v>86</v>
      </c>
      <c r="D194" s="160">
        <v>214.3</v>
      </c>
      <c r="E194" s="160">
        <v>116.5</v>
      </c>
      <c r="F194" s="160">
        <v>61</v>
      </c>
      <c r="G194" s="160">
        <v>1054.5</v>
      </c>
      <c r="H194" s="160">
        <v>370.25</v>
      </c>
      <c r="I194" s="160">
        <v>46</v>
      </c>
      <c r="K194" s="161" t="s">
        <v>85</v>
      </c>
      <c r="L194" s="161" t="s">
        <v>86</v>
      </c>
      <c r="M194" s="162">
        <v>54</v>
      </c>
      <c r="N194" s="162">
        <v>104.5</v>
      </c>
      <c r="O194" s="162">
        <v>14</v>
      </c>
      <c r="P194" s="162">
        <v>492.5</v>
      </c>
      <c r="Q194" s="162">
        <v>79.25</v>
      </c>
      <c r="R194" s="162">
        <v>46</v>
      </c>
      <c r="T194" s="25">
        <f t="shared" si="9"/>
        <v>1066.0450000000001</v>
      </c>
    </row>
    <row r="195" spans="1:20" ht="15" customHeight="1">
      <c r="A195" s="74"/>
      <c r="B195" s="159" t="s">
        <v>87</v>
      </c>
      <c r="C195" s="159" t="s">
        <v>88</v>
      </c>
      <c r="D195" s="160">
        <v>266.5</v>
      </c>
      <c r="E195" s="160">
        <v>1025</v>
      </c>
      <c r="F195" s="160">
        <v>45.6</v>
      </c>
      <c r="G195" s="160">
        <v>1390</v>
      </c>
      <c r="H195" s="160">
        <v>12</v>
      </c>
      <c r="I195" s="160">
        <v>0</v>
      </c>
      <c r="K195" s="161" t="s">
        <v>87</v>
      </c>
      <c r="L195" s="161" t="s">
        <v>88</v>
      </c>
      <c r="M195" s="162">
        <v>156.5</v>
      </c>
      <c r="N195" s="162">
        <v>1022</v>
      </c>
      <c r="O195" s="162">
        <v>18.75</v>
      </c>
      <c r="P195" s="162">
        <v>1374</v>
      </c>
      <c r="Q195" s="162">
        <v>12</v>
      </c>
      <c r="R195" s="162">
        <v>0</v>
      </c>
      <c r="T195" s="25">
        <f t="shared" si="9"/>
        <v>1404.9</v>
      </c>
    </row>
    <row r="196" spans="1:20" ht="15" customHeight="1">
      <c r="A196" s="74"/>
      <c r="B196" s="159" t="s">
        <v>89</v>
      </c>
      <c r="C196" s="159" t="s">
        <v>90</v>
      </c>
      <c r="D196" s="160">
        <v>3.5</v>
      </c>
      <c r="E196" s="160">
        <v>0</v>
      </c>
      <c r="F196" s="160">
        <v>0</v>
      </c>
      <c r="G196" s="160">
        <v>0</v>
      </c>
      <c r="H196" s="160">
        <v>16</v>
      </c>
      <c r="I196" s="160">
        <v>0</v>
      </c>
      <c r="K196" s="161" t="s">
        <v>89</v>
      </c>
      <c r="L196" s="161" t="s">
        <v>90</v>
      </c>
      <c r="M196" s="162">
        <v>3.5</v>
      </c>
      <c r="N196" s="162">
        <v>0</v>
      </c>
      <c r="O196" s="162">
        <v>0</v>
      </c>
      <c r="P196" s="162">
        <v>0</v>
      </c>
      <c r="Q196" s="162">
        <v>3</v>
      </c>
      <c r="R196" s="162">
        <v>0</v>
      </c>
      <c r="T196" s="25">
        <f t="shared" si="9"/>
        <v>17.16</v>
      </c>
    </row>
    <row r="197" spans="1:20" ht="15" customHeight="1">
      <c r="A197" s="74"/>
      <c r="B197" s="159" t="s">
        <v>91</v>
      </c>
      <c r="C197" s="159" t="s">
        <v>92</v>
      </c>
      <c r="D197" s="160">
        <v>0</v>
      </c>
      <c r="E197" s="160">
        <v>0</v>
      </c>
      <c r="F197" s="160">
        <v>0</v>
      </c>
      <c r="G197" s="160">
        <v>0</v>
      </c>
      <c r="H197" s="160">
        <v>0</v>
      </c>
      <c r="I197" s="160">
        <v>0</v>
      </c>
      <c r="K197" s="161" t="s">
        <v>91</v>
      </c>
      <c r="L197" s="161" t="s">
        <v>92</v>
      </c>
      <c r="M197" s="162">
        <v>0</v>
      </c>
      <c r="N197" s="162">
        <v>0</v>
      </c>
      <c r="O197" s="162">
        <v>0</v>
      </c>
      <c r="P197" s="162">
        <v>0</v>
      </c>
      <c r="Q197" s="162">
        <v>0</v>
      </c>
      <c r="R197" s="162">
        <v>0</v>
      </c>
      <c r="T197" s="25">
        <f t="shared" si="9"/>
        <v>1</v>
      </c>
    </row>
    <row r="198" spans="1:20" ht="15" customHeight="1">
      <c r="A198" s="74"/>
      <c r="B198" s="163"/>
      <c r="C198" s="163"/>
      <c r="D198" s="164">
        <v>1572.6</v>
      </c>
      <c r="E198" s="164">
        <v>7915.45</v>
      </c>
      <c r="F198" s="164">
        <v>3917.2999999999997</v>
      </c>
      <c r="G198" s="164">
        <v>4728.71</v>
      </c>
      <c r="H198" s="164">
        <v>3485.09</v>
      </c>
      <c r="I198" s="164">
        <v>1518.1599999999999</v>
      </c>
      <c r="K198" s="161"/>
      <c r="L198" s="165"/>
      <c r="M198" s="166">
        <v>504</v>
      </c>
      <c r="N198" s="166">
        <v>5631.2</v>
      </c>
      <c r="O198" s="166">
        <v>2529.65</v>
      </c>
      <c r="P198" s="166">
        <v>3608.73</v>
      </c>
      <c r="Q198" s="166">
        <v>1925.7799999999997</v>
      </c>
      <c r="R198" s="166">
        <v>1518.1599999999999</v>
      </c>
      <c r="T198" s="26">
        <f t="shared" si="9"/>
        <v>7995.6044999999995</v>
      </c>
    </row>
    <row r="199" spans="1:20" ht="15" customHeight="1"/>
    <row r="200" spans="1:20" ht="15" customHeight="1"/>
    <row r="201" spans="1:20" ht="15" customHeight="1">
      <c r="A201" s="60"/>
      <c r="B201" s="100" t="s">
        <v>59</v>
      </c>
      <c r="C201" s="100" t="s">
        <v>60</v>
      </c>
      <c r="D201" s="100">
        <v>2021</v>
      </c>
      <c r="E201" s="100">
        <v>2022</v>
      </c>
      <c r="F201" s="100">
        <v>2023</v>
      </c>
      <c r="G201" s="100">
        <v>2024</v>
      </c>
      <c r="H201" s="100">
        <v>2025</v>
      </c>
      <c r="I201" s="100">
        <v>2026</v>
      </c>
      <c r="K201" s="205" t="s">
        <v>59</v>
      </c>
      <c r="L201" s="205" t="s">
        <v>60</v>
      </c>
      <c r="M201" s="205">
        <v>2021</v>
      </c>
      <c r="N201" s="205">
        <v>2022</v>
      </c>
      <c r="O201" s="205">
        <v>2023</v>
      </c>
      <c r="P201" s="205">
        <v>2024</v>
      </c>
      <c r="Q201" s="205">
        <v>2025</v>
      </c>
      <c r="R201" s="205">
        <v>2026</v>
      </c>
    </row>
    <row r="202" spans="1:20" ht="15" customHeight="1">
      <c r="A202" s="60"/>
      <c r="B202" s="101" t="s">
        <v>61</v>
      </c>
      <c r="C202" s="101" t="s">
        <v>62</v>
      </c>
      <c r="D202" s="102">
        <v>118.75</v>
      </c>
      <c r="E202" s="102">
        <v>358.79999999999995</v>
      </c>
      <c r="F202" s="102">
        <v>208</v>
      </c>
      <c r="G202" s="102">
        <v>358</v>
      </c>
      <c r="H202" s="102">
        <v>188.3</v>
      </c>
      <c r="I202" s="102">
        <v>29</v>
      </c>
      <c r="K202" s="206" t="s">
        <v>61</v>
      </c>
      <c r="L202" s="206" t="s">
        <v>62</v>
      </c>
      <c r="M202" s="207">
        <v>35.75</v>
      </c>
      <c r="N202" s="207">
        <v>115.25</v>
      </c>
      <c r="O202" s="207">
        <v>94.25</v>
      </c>
      <c r="P202" s="207">
        <v>186.25</v>
      </c>
      <c r="Q202" s="207">
        <v>88.4</v>
      </c>
      <c r="R202" s="207">
        <v>29</v>
      </c>
      <c r="T202" s="210">
        <f>MAX(D202:I202)*$V$2+1</f>
        <v>363.38799999999998</v>
      </c>
    </row>
    <row r="203" spans="1:20" ht="15" customHeight="1">
      <c r="A203" s="281" t="s">
        <v>13</v>
      </c>
      <c r="B203" s="101" t="s">
        <v>63</v>
      </c>
      <c r="C203" s="101" t="s">
        <v>64</v>
      </c>
      <c r="D203" s="102">
        <v>526</v>
      </c>
      <c r="E203" s="102">
        <v>567.04999999999995</v>
      </c>
      <c r="F203" s="102">
        <v>344.25</v>
      </c>
      <c r="G203" s="102">
        <v>396.72</v>
      </c>
      <c r="H203" s="102">
        <v>735.66</v>
      </c>
      <c r="I203" s="102">
        <v>419.77</v>
      </c>
      <c r="K203" s="206" t="s">
        <v>63</v>
      </c>
      <c r="L203" s="206" t="s">
        <v>64</v>
      </c>
      <c r="M203" s="207">
        <v>239</v>
      </c>
      <c r="N203" s="207">
        <v>417.05</v>
      </c>
      <c r="O203" s="207">
        <v>235</v>
      </c>
      <c r="P203" s="207">
        <v>266.5</v>
      </c>
      <c r="Q203" s="207">
        <v>230.43</v>
      </c>
      <c r="R203" s="207">
        <v>419.77</v>
      </c>
      <c r="T203" s="210">
        <f t="shared" ref="T203:T218" si="10">MAX(D203:I203)*$V$2+1</f>
        <v>744.01659999999993</v>
      </c>
    </row>
    <row r="204" spans="1:20" ht="15" customHeight="1">
      <c r="A204" s="281"/>
      <c r="B204" s="101" t="s">
        <v>65</v>
      </c>
      <c r="C204" s="101" t="s">
        <v>66</v>
      </c>
      <c r="D204" s="102">
        <v>301.85000000000002</v>
      </c>
      <c r="E204" s="102">
        <v>379.47</v>
      </c>
      <c r="F204" s="102">
        <v>404.7</v>
      </c>
      <c r="G204" s="102">
        <v>90.8</v>
      </c>
      <c r="H204" s="102">
        <v>106.07</v>
      </c>
      <c r="I204" s="102">
        <v>62.25</v>
      </c>
      <c r="K204" s="206" t="s">
        <v>65</v>
      </c>
      <c r="L204" s="206" t="s">
        <v>66</v>
      </c>
      <c r="M204" s="207">
        <v>157.25</v>
      </c>
      <c r="N204" s="207">
        <v>229.3</v>
      </c>
      <c r="O204" s="207">
        <v>157.69999999999999</v>
      </c>
      <c r="P204" s="207">
        <v>43.8</v>
      </c>
      <c r="Q204" s="207">
        <v>44.9</v>
      </c>
      <c r="R204" s="207">
        <v>62.25</v>
      </c>
      <c r="T204" s="210">
        <f t="shared" si="10"/>
        <v>409.74700000000001</v>
      </c>
    </row>
    <row r="205" spans="1:20" ht="15" customHeight="1">
      <c r="A205" s="281" t="s">
        <v>24</v>
      </c>
      <c r="B205" s="101" t="s">
        <v>67</v>
      </c>
      <c r="C205" s="101" t="s">
        <v>68</v>
      </c>
      <c r="D205" s="102">
        <v>674.28</v>
      </c>
      <c r="E205" s="102">
        <v>1024.45</v>
      </c>
      <c r="F205" s="102">
        <v>956</v>
      </c>
      <c r="G205" s="102">
        <v>1539.65</v>
      </c>
      <c r="H205" s="102">
        <v>958.06</v>
      </c>
      <c r="I205" s="102">
        <v>47</v>
      </c>
      <c r="K205" s="206" t="s">
        <v>67</v>
      </c>
      <c r="L205" s="206" t="s">
        <v>68</v>
      </c>
      <c r="M205" s="207">
        <v>236.10000000000002</v>
      </c>
      <c r="N205" s="207">
        <v>308.95</v>
      </c>
      <c r="O205" s="207">
        <v>224.7</v>
      </c>
      <c r="P205" s="207">
        <v>403.65</v>
      </c>
      <c r="Q205" s="207">
        <v>183.35999999999999</v>
      </c>
      <c r="R205" s="207">
        <v>47</v>
      </c>
      <c r="T205" s="210">
        <f t="shared" si="10"/>
        <v>1556.0465000000002</v>
      </c>
    </row>
    <row r="206" spans="1:20" ht="15" customHeight="1">
      <c r="A206" s="281"/>
      <c r="B206" s="101" t="s">
        <v>69</v>
      </c>
      <c r="C206" s="101" t="s">
        <v>70</v>
      </c>
      <c r="D206" s="102">
        <v>3459.77</v>
      </c>
      <c r="E206" s="102">
        <v>4447.07</v>
      </c>
      <c r="F206" s="102">
        <v>4449.68</v>
      </c>
      <c r="G206" s="102">
        <v>3260.33</v>
      </c>
      <c r="H206" s="102">
        <v>3680.3500000000004</v>
      </c>
      <c r="I206" s="102">
        <v>1200.8699999999999</v>
      </c>
      <c r="K206" s="206" t="s">
        <v>69</v>
      </c>
      <c r="L206" s="206" t="s">
        <v>70</v>
      </c>
      <c r="M206" s="207">
        <v>1465.57</v>
      </c>
      <c r="N206" s="207">
        <v>2272.5699999999997</v>
      </c>
      <c r="O206" s="207">
        <v>2449</v>
      </c>
      <c r="P206" s="207">
        <v>1822.55</v>
      </c>
      <c r="Q206" s="207">
        <v>1660.45</v>
      </c>
      <c r="R206" s="207">
        <v>1200.8699999999999</v>
      </c>
      <c r="T206" s="210">
        <f t="shared" si="10"/>
        <v>4495.1768000000002</v>
      </c>
    </row>
    <row r="207" spans="1:20" ht="15" customHeight="1">
      <c r="A207" s="59"/>
      <c r="B207" s="101" t="s">
        <v>71</v>
      </c>
      <c r="C207" s="101" t="s">
        <v>72</v>
      </c>
      <c r="D207" s="102">
        <v>429.75</v>
      </c>
      <c r="E207" s="102">
        <v>868</v>
      </c>
      <c r="F207" s="102">
        <v>469.67</v>
      </c>
      <c r="G207" s="102">
        <v>993.43</v>
      </c>
      <c r="H207" s="102">
        <v>624.52</v>
      </c>
      <c r="I207" s="102">
        <v>133.5</v>
      </c>
      <c r="K207" s="206" t="s">
        <v>71</v>
      </c>
      <c r="L207" s="206" t="s">
        <v>72</v>
      </c>
      <c r="M207" s="207">
        <v>102.65</v>
      </c>
      <c r="N207" s="207">
        <v>239</v>
      </c>
      <c r="O207" s="207">
        <v>85</v>
      </c>
      <c r="P207" s="207">
        <v>356.43</v>
      </c>
      <c r="Q207" s="207">
        <v>227.5</v>
      </c>
      <c r="R207" s="207">
        <v>133.5</v>
      </c>
      <c r="T207" s="210">
        <f t="shared" si="10"/>
        <v>1004.3643</v>
      </c>
    </row>
    <row r="208" spans="1:20" ht="15" customHeight="1">
      <c r="A208" s="13"/>
      <c r="B208" s="101" t="s">
        <v>73</v>
      </c>
      <c r="C208" s="101" t="s">
        <v>74</v>
      </c>
      <c r="D208" s="102">
        <v>124.5</v>
      </c>
      <c r="E208" s="102">
        <v>159.5</v>
      </c>
      <c r="F208" s="102">
        <v>325</v>
      </c>
      <c r="G208" s="102">
        <v>353.73</v>
      </c>
      <c r="H208" s="102">
        <v>380</v>
      </c>
      <c r="I208" s="102">
        <v>184.6</v>
      </c>
      <c r="K208" s="206" t="s">
        <v>73</v>
      </c>
      <c r="L208" s="206" t="s">
        <v>74</v>
      </c>
      <c r="M208" s="207">
        <v>10.5</v>
      </c>
      <c r="N208" s="207">
        <v>28</v>
      </c>
      <c r="O208" s="207">
        <v>4</v>
      </c>
      <c r="P208" s="207">
        <v>24</v>
      </c>
      <c r="Q208" s="207">
        <v>186.5</v>
      </c>
      <c r="R208" s="207">
        <v>184.6</v>
      </c>
      <c r="T208" s="210">
        <f t="shared" si="10"/>
        <v>384.8</v>
      </c>
    </row>
    <row r="209" spans="1:20" ht="15" customHeight="1">
      <c r="A209" s="13"/>
      <c r="B209" s="101" t="s">
        <v>75</v>
      </c>
      <c r="C209" s="101" t="s">
        <v>76</v>
      </c>
      <c r="D209" s="102">
        <v>204.22</v>
      </c>
      <c r="E209" s="102">
        <v>209.23000000000002</v>
      </c>
      <c r="F209" s="102">
        <v>793.9</v>
      </c>
      <c r="G209" s="102">
        <v>505.13</v>
      </c>
      <c r="H209" s="102">
        <v>578.09</v>
      </c>
      <c r="I209" s="102">
        <v>238.85</v>
      </c>
      <c r="K209" s="206" t="s">
        <v>75</v>
      </c>
      <c r="L209" s="206" t="s">
        <v>76</v>
      </c>
      <c r="M209" s="207">
        <v>129.1</v>
      </c>
      <c r="N209" s="207">
        <v>85.72</v>
      </c>
      <c r="O209" s="207">
        <v>201.73000000000002</v>
      </c>
      <c r="P209" s="207">
        <v>245.23</v>
      </c>
      <c r="Q209" s="207">
        <v>278.42</v>
      </c>
      <c r="R209" s="207">
        <v>238.85</v>
      </c>
      <c r="T209" s="210">
        <f t="shared" si="10"/>
        <v>802.83899999999994</v>
      </c>
    </row>
    <row r="210" spans="1:20" ht="15" customHeight="1">
      <c r="A210" s="13"/>
      <c r="B210" s="101" t="s">
        <v>77</v>
      </c>
      <c r="C210" s="101" t="s">
        <v>78</v>
      </c>
      <c r="D210" s="102">
        <v>1049.67</v>
      </c>
      <c r="E210" s="102">
        <v>829.77</v>
      </c>
      <c r="F210" s="102">
        <v>723.75</v>
      </c>
      <c r="G210" s="102">
        <v>345.75</v>
      </c>
      <c r="H210" s="102">
        <v>372</v>
      </c>
      <c r="I210" s="102">
        <v>59.75</v>
      </c>
      <c r="K210" s="206" t="s">
        <v>77</v>
      </c>
      <c r="L210" s="206" t="s">
        <v>78</v>
      </c>
      <c r="M210" s="207">
        <v>382.17</v>
      </c>
      <c r="N210" s="207">
        <v>428.27000000000004</v>
      </c>
      <c r="O210" s="207">
        <v>368</v>
      </c>
      <c r="P210" s="207">
        <v>62.75</v>
      </c>
      <c r="Q210" s="207">
        <v>65.25</v>
      </c>
      <c r="R210" s="207">
        <v>59.75</v>
      </c>
      <c r="T210" s="210">
        <f t="shared" si="10"/>
        <v>1061.1667</v>
      </c>
    </row>
    <row r="211" spans="1:20" ht="15" customHeight="1">
      <c r="A211" s="13"/>
      <c r="B211" s="101" t="s">
        <v>79</v>
      </c>
      <c r="C211" s="101" t="s">
        <v>80</v>
      </c>
      <c r="D211" s="102">
        <v>3</v>
      </c>
      <c r="E211" s="102">
        <v>0</v>
      </c>
      <c r="F211" s="102">
        <v>49.75</v>
      </c>
      <c r="G211" s="102">
        <v>97.5</v>
      </c>
      <c r="H211" s="102">
        <v>23.5</v>
      </c>
      <c r="I211" s="102">
        <v>0</v>
      </c>
      <c r="K211" s="206" t="s">
        <v>79</v>
      </c>
      <c r="L211" s="206" t="s">
        <v>80</v>
      </c>
      <c r="M211" s="207">
        <v>0</v>
      </c>
      <c r="N211" s="207">
        <v>0</v>
      </c>
      <c r="O211" s="207">
        <v>0</v>
      </c>
      <c r="P211" s="207">
        <v>71</v>
      </c>
      <c r="Q211" s="207">
        <v>16.5</v>
      </c>
      <c r="R211" s="207">
        <v>0</v>
      </c>
      <c r="T211" s="210">
        <f t="shared" si="10"/>
        <v>99.474999999999994</v>
      </c>
    </row>
    <row r="212" spans="1:20" ht="15" customHeight="1">
      <c r="A212" s="13"/>
      <c r="B212" s="101" t="s">
        <v>81</v>
      </c>
      <c r="C212" s="101" t="s">
        <v>82</v>
      </c>
      <c r="D212" s="102">
        <v>1803.3</v>
      </c>
      <c r="E212" s="102">
        <v>1623.83</v>
      </c>
      <c r="F212" s="102">
        <v>341.25</v>
      </c>
      <c r="G212" s="102">
        <v>205.79</v>
      </c>
      <c r="H212" s="102">
        <v>432.75</v>
      </c>
      <c r="I212" s="102">
        <v>29</v>
      </c>
      <c r="K212" s="206" t="s">
        <v>81</v>
      </c>
      <c r="L212" s="206" t="s">
        <v>82</v>
      </c>
      <c r="M212" s="207">
        <v>906</v>
      </c>
      <c r="N212" s="207">
        <v>915.32999999999993</v>
      </c>
      <c r="O212" s="207">
        <v>102</v>
      </c>
      <c r="P212" s="207">
        <v>114.37</v>
      </c>
      <c r="Q212" s="207">
        <v>237.5</v>
      </c>
      <c r="R212" s="207">
        <v>29</v>
      </c>
      <c r="T212" s="210">
        <f t="shared" si="10"/>
        <v>1822.3330000000001</v>
      </c>
    </row>
    <row r="213" spans="1:20" ht="15" customHeight="1">
      <c r="A213" s="13"/>
      <c r="B213" s="101" t="s">
        <v>83</v>
      </c>
      <c r="C213" s="101" t="s">
        <v>84</v>
      </c>
      <c r="D213" s="102">
        <v>68.7</v>
      </c>
      <c r="E213" s="102">
        <v>237</v>
      </c>
      <c r="F213" s="102">
        <v>326.88</v>
      </c>
      <c r="G213" s="102">
        <v>465.85</v>
      </c>
      <c r="H213" s="102">
        <v>256.5</v>
      </c>
      <c r="I213" s="102">
        <v>71.5</v>
      </c>
      <c r="K213" s="206" t="s">
        <v>83</v>
      </c>
      <c r="L213" s="206" t="s">
        <v>84</v>
      </c>
      <c r="M213" s="207">
        <v>11.9</v>
      </c>
      <c r="N213" s="207">
        <v>55</v>
      </c>
      <c r="O213" s="207">
        <v>188.23</v>
      </c>
      <c r="P213" s="207">
        <v>63.6</v>
      </c>
      <c r="Q213" s="207">
        <v>53.5</v>
      </c>
      <c r="R213" s="207">
        <v>71.5</v>
      </c>
      <c r="T213" s="210">
        <f t="shared" si="10"/>
        <v>471.50850000000003</v>
      </c>
    </row>
    <row r="214" spans="1:20" ht="15" customHeight="1">
      <c r="A214" s="13"/>
      <c r="B214" s="101" t="s">
        <v>85</v>
      </c>
      <c r="C214" s="101" t="s">
        <v>86</v>
      </c>
      <c r="D214" s="102">
        <v>631.41</v>
      </c>
      <c r="E214" s="102">
        <v>1241.6599999999999</v>
      </c>
      <c r="F214" s="102">
        <v>2865.75</v>
      </c>
      <c r="G214" s="102">
        <v>1393.3</v>
      </c>
      <c r="H214" s="102">
        <v>1815.95</v>
      </c>
      <c r="I214" s="102">
        <v>307.25</v>
      </c>
      <c r="K214" s="206" t="s">
        <v>85</v>
      </c>
      <c r="L214" s="206" t="s">
        <v>86</v>
      </c>
      <c r="M214" s="207">
        <v>171</v>
      </c>
      <c r="N214" s="207">
        <v>270.83000000000004</v>
      </c>
      <c r="O214" s="207">
        <v>646.75</v>
      </c>
      <c r="P214" s="207">
        <v>420.25</v>
      </c>
      <c r="Q214" s="207">
        <v>322.25</v>
      </c>
      <c r="R214" s="207">
        <v>307.25</v>
      </c>
      <c r="T214" s="210">
        <f t="shared" si="10"/>
        <v>2895.4074999999998</v>
      </c>
    </row>
    <row r="215" spans="1:20" ht="15" customHeight="1">
      <c r="A215" s="13"/>
      <c r="B215" s="101" t="s">
        <v>87</v>
      </c>
      <c r="C215" s="101" t="s">
        <v>88</v>
      </c>
      <c r="D215" s="102">
        <v>1270.75</v>
      </c>
      <c r="E215" s="102">
        <v>469.65</v>
      </c>
      <c r="F215" s="102">
        <v>611.84999999999991</v>
      </c>
      <c r="G215" s="102">
        <v>386.4</v>
      </c>
      <c r="H215" s="102">
        <v>183.75</v>
      </c>
      <c r="I215" s="102">
        <v>84.5</v>
      </c>
      <c r="K215" s="206" t="s">
        <v>87</v>
      </c>
      <c r="L215" s="206" t="s">
        <v>88</v>
      </c>
      <c r="M215" s="207">
        <v>75.75</v>
      </c>
      <c r="N215" s="207">
        <v>247.5</v>
      </c>
      <c r="O215" s="207">
        <v>356.15</v>
      </c>
      <c r="P215" s="207">
        <v>241.39999999999998</v>
      </c>
      <c r="Q215" s="207">
        <v>100.25</v>
      </c>
      <c r="R215" s="207">
        <v>84.5</v>
      </c>
      <c r="T215" s="210">
        <f t="shared" si="10"/>
        <v>1284.4575</v>
      </c>
    </row>
    <row r="216" spans="1:20" ht="15" customHeight="1">
      <c r="A216" s="13"/>
      <c r="B216" s="101" t="s">
        <v>89</v>
      </c>
      <c r="C216" s="101" t="s">
        <v>90</v>
      </c>
      <c r="D216" s="102">
        <v>4</v>
      </c>
      <c r="E216" s="102">
        <v>175.5</v>
      </c>
      <c r="F216" s="102">
        <v>527.20000000000005</v>
      </c>
      <c r="G216" s="102">
        <v>220.5</v>
      </c>
      <c r="H216" s="102">
        <v>163.5</v>
      </c>
      <c r="I216" s="102">
        <v>30.5</v>
      </c>
      <c r="K216" s="206" t="s">
        <v>89</v>
      </c>
      <c r="L216" s="206" t="s">
        <v>90</v>
      </c>
      <c r="M216" s="207">
        <v>4</v>
      </c>
      <c r="N216" s="207">
        <v>0</v>
      </c>
      <c r="O216" s="207">
        <v>387.2</v>
      </c>
      <c r="P216" s="207">
        <v>110.5</v>
      </c>
      <c r="Q216" s="207">
        <v>105.5</v>
      </c>
      <c r="R216" s="207">
        <v>30.5</v>
      </c>
      <c r="T216" s="210">
        <f t="shared" si="10"/>
        <v>533.47200000000009</v>
      </c>
    </row>
    <row r="217" spans="1:20" ht="15" customHeight="1">
      <c r="A217" s="13"/>
      <c r="B217" s="101" t="s">
        <v>91</v>
      </c>
      <c r="C217" s="101" t="s">
        <v>92</v>
      </c>
      <c r="D217" s="102">
        <v>2.5</v>
      </c>
      <c r="E217" s="102">
        <v>8.25</v>
      </c>
      <c r="F217" s="102">
        <v>31</v>
      </c>
      <c r="G217" s="102">
        <v>15</v>
      </c>
      <c r="H217" s="102">
        <v>15.17</v>
      </c>
      <c r="I217" s="102">
        <v>13</v>
      </c>
      <c r="K217" s="206" t="s">
        <v>91</v>
      </c>
      <c r="L217" s="206" t="s">
        <v>92</v>
      </c>
      <c r="M217" s="207">
        <v>0</v>
      </c>
      <c r="N217" s="207">
        <v>2.25</v>
      </c>
      <c r="O217" s="207">
        <v>10</v>
      </c>
      <c r="P217" s="207">
        <v>5</v>
      </c>
      <c r="Q217" s="207">
        <v>10.17</v>
      </c>
      <c r="R217" s="207">
        <v>13</v>
      </c>
      <c r="T217" s="210">
        <f t="shared" si="10"/>
        <v>32.31</v>
      </c>
    </row>
    <row r="218" spans="1:20" ht="15" customHeight="1">
      <c r="A218" s="13"/>
      <c r="B218" s="103"/>
      <c r="C218" s="103"/>
      <c r="D218" s="104">
        <v>10672.45</v>
      </c>
      <c r="E218" s="104">
        <v>12599.23</v>
      </c>
      <c r="F218" s="104">
        <v>13428.630000000001</v>
      </c>
      <c r="G218" s="104">
        <v>10627.88</v>
      </c>
      <c r="H218" s="104">
        <v>10514.170000000002</v>
      </c>
      <c r="I218" s="104">
        <v>2911.3399999999997</v>
      </c>
      <c r="K218" s="206"/>
      <c r="L218" s="208"/>
      <c r="M218" s="209">
        <v>3926.7400000000002</v>
      </c>
      <c r="N218" s="209">
        <v>5615.0199999999995</v>
      </c>
      <c r="O218" s="209">
        <v>5509.7099999999991</v>
      </c>
      <c r="P218" s="209">
        <v>4437.28</v>
      </c>
      <c r="Q218" s="209">
        <v>3810.88</v>
      </c>
      <c r="R218" s="209">
        <v>2911.3399999999997</v>
      </c>
      <c r="T218" s="211">
        <f t="shared" si="10"/>
        <v>13563.916300000001</v>
      </c>
    </row>
    <row r="219" spans="1:20" ht="15" customHeight="1"/>
    <row r="220" spans="1:20" ht="15" customHeight="1"/>
    <row r="221" spans="1:20" ht="15" customHeight="1">
      <c r="A221" s="66"/>
      <c r="B221" s="127" t="s">
        <v>59</v>
      </c>
      <c r="C221" s="127" t="s">
        <v>60</v>
      </c>
      <c r="D221" s="127">
        <v>2021</v>
      </c>
      <c r="E221" s="127">
        <v>2022</v>
      </c>
      <c r="F221" s="127">
        <v>2023</v>
      </c>
      <c r="G221" s="127">
        <v>2024</v>
      </c>
      <c r="H221" s="127">
        <v>2025</v>
      </c>
      <c r="I221" s="127">
        <v>2026</v>
      </c>
      <c r="K221" s="128" t="s">
        <v>59</v>
      </c>
      <c r="L221" s="128" t="s">
        <v>60</v>
      </c>
      <c r="M221" s="128">
        <v>2021</v>
      </c>
      <c r="N221" s="128">
        <v>2022</v>
      </c>
      <c r="O221" s="128">
        <v>2023</v>
      </c>
      <c r="P221" s="128">
        <v>2024</v>
      </c>
      <c r="Q221" s="128">
        <v>2025</v>
      </c>
      <c r="R221" s="128">
        <v>2026</v>
      </c>
    </row>
    <row r="222" spans="1:20" ht="15" customHeight="1">
      <c r="A222" s="66"/>
      <c r="B222" s="129" t="s">
        <v>61</v>
      </c>
      <c r="C222" s="129" t="s">
        <v>62</v>
      </c>
      <c r="D222" s="130">
        <v>157.25</v>
      </c>
      <c r="E222" s="130">
        <v>307.11</v>
      </c>
      <c r="F222" s="130">
        <v>435.99</v>
      </c>
      <c r="G222" s="130">
        <v>409.42</v>
      </c>
      <c r="H222" s="130">
        <v>294.5</v>
      </c>
      <c r="I222" s="130">
        <v>114.33</v>
      </c>
      <c r="K222" s="131" t="s">
        <v>61</v>
      </c>
      <c r="L222" s="131" t="s">
        <v>62</v>
      </c>
      <c r="M222" s="132">
        <v>87.03</v>
      </c>
      <c r="N222" s="132">
        <v>82.259999999999991</v>
      </c>
      <c r="O222" s="132">
        <v>201.07000000000002</v>
      </c>
      <c r="P222" s="132">
        <v>224.75</v>
      </c>
      <c r="Q222" s="132">
        <v>180.5</v>
      </c>
      <c r="R222" s="132">
        <v>114.33</v>
      </c>
      <c r="T222" s="34">
        <f>MAX(D222:I222)*$V$2+1</f>
        <v>441.34989999999999</v>
      </c>
    </row>
    <row r="223" spans="1:20" ht="15" customHeight="1">
      <c r="A223" s="278" t="s">
        <v>48</v>
      </c>
      <c r="B223" s="129" t="s">
        <v>63</v>
      </c>
      <c r="C223" s="129" t="s">
        <v>64</v>
      </c>
      <c r="D223" s="130">
        <v>504.40000000000003</v>
      </c>
      <c r="E223" s="130">
        <v>701.04</v>
      </c>
      <c r="F223" s="130">
        <v>699.5100000000001</v>
      </c>
      <c r="G223" s="130">
        <v>739.67</v>
      </c>
      <c r="H223" s="130">
        <v>806.62999999999988</v>
      </c>
      <c r="I223" s="130">
        <v>138.55000000000001</v>
      </c>
      <c r="K223" s="131" t="s">
        <v>63</v>
      </c>
      <c r="L223" s="131" t="s">
        <v>64</v>
      </c>
      <c r="M223" s="132">
        <v>202</v>
      </c>
      <c r="N223" s="132">
        <v>298.17</v>
      </c>
      <c r="O223" s="132">
        <v>312.11999999999995</v>
      </c>
      <c r="P223" s="132">
        <v>476.05</v>
      </c>
      <c r="Q223" s="132">
        <v>450.79</v>
      </c>
      <c r="R223" s="132">
        <v>138.55000000000001</v>
      </c>
      <c r="T223" s="34">
        <f t="shared" ref="T223:T238" si="11">MAX(D223:I223)*$V$2+1</f>
        <v>815.69629999999984</v>
      </c>
    </row>
    <row r="224" spans="1:20" ht="15" customHeight="1">
      <c r="A224" s="278"/>
      <c r="B224" s="129" t="s">
        <v>65</v>
      </c>
      <c r="C224" s="129" t="s">
        <v>66</v>
      </c>
      <c r="D224" s="130">
        <v>345.25</v>
      </c>
      <c r="E224" s="130">
        <v>320.58</v>
      </c>
      <c r="F224" s="130">
        <v>285.84000000000003</v>
      </c>
      <c r="G224" s="130">
        <v>214.82999999999998</v>
      </c>
      <c r="H224" s="130">
        <v>306.58</v>
      </c>
      <c r="I224" s="130">
        <v>59.83</v>
      </c>
      <c r="K224" s="131" t="s">
        <v>65</v>
      </c>
      <c r="L224" s="131" t="s">
        <v>66</v>
      </c>
      <c r="M224" s="132">
        <v>99.25</v>
      </c>
      <c r="N224" s="132">
        <v>137.25</v>
      </c>
      <c r="O224" s="132">
        <v>184.17000000000002</v>
      </c>
      <c r="P224" s="132">
        <v>103.83</v>
      </c>
      <c r="Q224" s="132">
        <v>130.32999999999998</v>
      </c>
      <c r="R224" s="132">
        <v>59.83</v>
      </c>
      <c r="T224" s="34">
        <f t="shared" si="11"/>
        <v>349.70249999999999</v>
      </c>
    </row>
    <row r="225" spans="1:20" ht="15" customHeight="1">
      <c r="A225" s="278" t="s">
        <v>24</v>
      </c>
      <c r="B225" s="129" t="s">
        <v>67</v>
      </c>
      <c r="C225" s="129" t="s">
        <v>68</v>
      </c>
      <c r="D225" s="130">
        <v>132.75</v>
      </c>
      <c r="E225" s="130">
        <v>143.80000000000001</v>
      </c>
      <c r="F225" s="130">
        <v>711.31999999999994</v>
      </c>
      <c r="G225" s="130">
        <v>880.24</v>
      </c>
      <c r="H225" s="130">
        <v>550.75</v>
      </c>
      <c r="I225" s="130">
        <v>154.03</v>
      </c>
      <c r="K225" s="131" t="s">
        <v>67</v>
      </c>
      <c r="L225" s="131" t="s">
        <v>68</v>
      </c>
      <c r="M225" s="132">
        <v>48.35</v>
      </c>
      <c r="N225" s="132">
        <v>33.049999999999997</v>
      </c>
      <c r="O225" s="132">
        <v>327.5</v>
      </c>
      <c r="P225" s="132">
        <v>519.91999999999996</v>
      </c>
      <c r="Q225" s="132">
        <v>286.95</v>
      </c>
      <c r="R225" s="132">
        <v>154.03</v>
      </c>
      <c r="T225" s="34">
        <f t="shared" si="11"/>
        <v>890.04240000000004</v>
      </c>
    </row>
    <row r="226" spans="1:20" ht="15" customHeight="1">
      <c r="A226" s="278"/>
      <c r="B226" s="129" t="s">
        <v>69</v>
      </c>
      <c r="C226" s="129" t="s">
        <v>70</v>
      </c>
      <c r="D226" s="130">
        <v>1038.44</v>
      </c>
      <c r="E226" s="130">
        <v>1302.8200000000002</v>
      </c>
      <c r="F226" s="130">
        <v>1815.73</v>
      </c>
      <c r="G226" s="130">
        <v>1303.1099999999999</v>
      </c>
      <c r="H226" s="130">
        <v>2143.6400000000003</v>
      </c>
      <c r="I226" s="130">
        <v>688.50999999999988</v>
      </c>
      <c r="K226" s="131" t="s">
        <v>69</v>
      </c>
      <c r="L226" s="131" t="s">
        <v>70</v>
      </c>
      <c r="M226" s="132">
        <v>485.59</v>
      </c>
      <c r="N226" s="132">
        <v>526.9</v>
      </c>
      <c r="O226" s="132">
        <v>1101.1300000000001</v>
      </c>
      <c r="P226" s="132">
        <v>723.27</v>
      </c>
      <c r="Q226" s="132">
        <v>1355.23</v>
      </c>
      <c r="R226" s="132">
        <v>688.50999999999988</v>
      </c>
      <c r="T226" s="34">
        <f t="shared" si="11"/>
        <v>2166.0764000000004</v>
      </c>
    </row>
    <row r="227" spans="1:20" ht="15" customHeight="1">
      <c r="A227" s="67"/>
      <c r="B227" s="129" t="s">
        <v>71</v>
      </c>
      <c r="C227" s="129" t="s">
        <v>72</v>
      </c>
      <c r="D227" s="130">
        <v>505.20999999999992</v>
      </c>
      <c r="E227" s="130">
        <v>405.39</v>
      </c>
      <c r="F227" s="130">
        <v>270.81</v>
      </c>
      <c r="G227" s="130">
        <v>379.37</v>
      </c>
      <c r="H227" s="130">
        <v>305.61</v>
      </c>
      <c r="I227" s="130">
        <v>209.6</v>
      </c>
      <c r="K227" s="131" t="s">
        <v>71</v>
      </c>
      <c r="L227" s="131" t="s">
        <v>72</v>
      </c>
      <c r="M227" s="132">
        <v>193.71</v>
      </c>
      <c r="N227" s="132">
        <v>200.8</v>
      </c>
      <c r="O227" s="132">
        <v>151.57999999999998</v>
      </c>
      <c r="P227" s="132">
        <v>198.23000000000002</v>
      </c>
      <c r="Q227" s="132">
        <v>114.94</v>
      </c>
      <c r="R227" s="132">
        <v>209.6</v>
      </c>
      <c r="T227" s="34">
        <f t="shared" si="11"/>
        <v>511.26209999999992</v>
      </c>
    </row>
    <row r="228" spans="1:20" ht="15" customHeight="1">
      <c r="A228" s="68"/>
      <c r="B228" s="129" t="s">
        <v>73</v>
      </c>
      <c r="C228" s="129" t="s">
        <v>74</v>
      </c>
      <c r="D228" s="130">
        <v>700.8</v>
      </c>
      <c r="E228" s="130">
        <v>572.83000000000004</v>
      </c>
      <c r="F228" s="130">
        <v>1292.6500000000001</v>
      </c>
      <c r="G228" s="130">
        <v>738.53</v>
      </c>
      <c r="H228" s="130">
        <v>452.92</v>
      </c>
      <c r="I228" s="130">
        <v>252.75</v>
      </c>
      <c r="K228" s="131" t="s">
        <v>73</v>
      </c>
      <c r="L228" s="131" t="s">
        <v>74</v>
      </c>
      <c r="M228" s="132">
        <v>335.3</v>
      </c>
      <c r="N228" s="132">
        <v>291.25</v>
      </c>
      <c r="O228" s="132">
        <v>606.29999999999995</v>
      </c>
      <c r="P228" s="132">
        <v>420.5</v>
      </c>
      <c r="Q228" s="132">
        <v>209.60000000000002</v>
      </c>
      <c r="R228" s="132">
        <v>252.75</v>
      </c>
      <c r="T228" s="34">
        <f t="shared" si="11"/>
        <v>1306.5765000000001</v>
      </c>
    </row>
    <row r="229" spans="1:20" ht="15" customHeight="1">
      <c r="A229" s="68"/>
      <c r="B229" s="129" t="s">
        <v>75</v>
      </c>
      <c r="C229" s="129" t="s">
        <v>76</v>
      </c>
      <c r="D229" s="130">
        <v>91.67</v>
      </c>
      <c r="E229" s="130">
        <v>123.02</v>
      </c>
      <c r="F229" s="130">
        <v>262.92</v>
      </c>
      <c r="G229" s="130">
        <v>251.82999999999998</v>
      </c>
      <c r="H229" s="130">
        <v>258.69</v>
      </c>
      <c r="I229" s="130">
        <v>65.13</v>
      </c>
      <c r="K229" s="131" t="s">
        <v>75</v>
      </c>
      <c r="L229" s="131" t="s">
        <v>76</v>
      </c>
      <c r="M229" s="132">
        <v>34.85</v>
      </c>
      <c r="N229" s="132">
        <v>58.099999999999994</v>
      </c>
      <c r="O229" s="132">
        <v>117.74000000000001</v>
      </c>
      <c r="P229" s="132">
        <v>147.75</v>
      </c>
      <c r="Q229" s="132">
        <v>169</v>
      </c>
      <c r="R229" s="132">
        <v>65.13</v>
      </c>
      <c r="T229" s="34">
        <f t="shared" si="11"/>
        <v>266.54920000000004</v>
      </c>
    </row>
    <row r="230" spans="1:20" ht="15" customHeight="1">
      <c r="A230" s="68"/>
      <c r="B230" s="129" t="s">
        <v>77</v>
      </c>
      <c r="C230" s="129" t="s">
        <v>78</v>
      </c>
      <c r="D230" s="130">
        <v>147.82999999999998</v>
      </c>
      <c r="E230" s="130">
        <v>62.5</v>
      </c>
      <c r="F230" s="130">
        <v>53.25</v>
      </c>
      <c r="G230" s="130">
        <v>195.32999999999998</v>
      </c>
      <c r="H230" s="130">
        <v>330.24</v>
      </c>
      <c r="I230" s="130">
        <v>148.5</v>
      </c>
      <c r="K230" s="131" t="s">
        <v>77</v>
      </c>
      <c r="L230" s="131" t="s">
        <v>78</v>
      </c>
      <c r="M230" s="132">
        <v>85.25</v>
      </c>
      <c r="N230" s="132">
        <v>18.25</v>
      </c>
      <c r="O230" s="132">
        <v>24.92</v>
      </c>
      <c r="P230" s="132">
        <v>79.5</v>
      </c>
      <c r="Q230" s="132">
        <v>168.07999999999998</v>
      </c>
      <c r="R230" s="132">
        <v>148.5</v>
      </c>
      <c r="T230" s="34">
        <f t="shared" si="11"/>
        <v>334.54239999999999</v>
      </c>
    </row>
    <row r="231" spans="1:20" ht="15" customHeight="1">
      <c r="A231" s="68"/>
      <c r="B231" s="129" t="s">
        <v>79</v>
      </c>
      <c r="C231" s="129" t="s">
        <v>80</v>
      </c>
      <c r="D231" s="130">
        <v>7</v>
      </c>
      <c r="E231" s="130">
        <v>12.25</v>
      </c>
      <c r="F231" s="130">
        <v>48</v>
      </c>
      <c r="G231" s="130">
        <v>23</v>
      </c>
      <c r="H231" s="130">
        <v>8.5</v>
      </c>
      <c r="I231" s="130">
        <v>23.5</v>
      </c>
      <c r="K231" s="131" t="s">
        <v>79</v>
      </c>
      <c r="L231" s="131" t="s">
        <v>80</v>
      </c>
      <c r="M231" s="132">
        <v>0</v>
      </c>
      <c r="N231" s="132">
        <v>2.25</v>
      </c>
      <c r="O231" s="132">
        <v>43.5</v>
      </c>
      <c r="P231" s="132">
        <v>8</v>
      </c>
      <c r="Q231" s="132">
        <v>2.5</v>
      </c>
      <c r="R231" s="132">
        <v>23.5</v>
      </c>
      <c r="T231" s="34">
        <f t="shared" si="11"/>
        <v>49.480000000000004</v>
      </c>
    </row>
    <row r="232" spans="1:20" ht="15" customHeight="1">
      <c r="A232" s="68"/>
      <c r="B232" s="129" t="s">
        <v>81</v>
      </c>
      <c r="C232" s="129" t="s">
        <v>82</v>
      </c>
      <c r="D232" s="130">
        <v>211.57999999999998</v>
      </c>
      <c r="E232" s="130">
        <v>382</v>
      </c>
      <c r="F232" s="130">
        <v>305.75</v>
      </c>
      <c r="G232" s="130">
        <v>605.91000000000008</v>
      </c>
      <c r="H232" s="130">
        <v>610.19000000000005</v>
      </c>
      <c r="I232" s="130">
        <v>117.83</v>
      </c>
      <c r="K232" s="131" t="s">
        <v>81</v>
      </c>
      <c r="L232" s="131" t="s">
        <v>82</v>
      </c>
      <c r="M232" s="132">
        <v>125.5</v>
      </c>
      <c r="N232" s="132">
        <v>141.5</v>
      </c>
      <c r="O232" s="132">
        <v>156.67000000000002</v>
      </c>
      <c r="P232" s="132">
        <v>208.5</v>
      </c>
      <c r="Q232" s="132">
        <v>243.36</v>
      </c>
      <c r="R232" s="132">
        <v>117.83</v>
      </c>
      <c r="T232" s="34">
        <f t="shared" si="11"/>
        <v>617.29190000000006</v>
      </c>
    </row>
    <row r="233" spans="1:20" ht="15" customHeight="1">
      <c r="A233" s="68"/>
      <c r="B233" s="129" t="s">
        <v>83</v>
      </c>
      <c r="C233" s="129" t="s">
        <v>84</v>
      </c>
      <c r="D233" s="130">
        <v>32.409999999999997</v>
      </c>
      <c r="E233" s="130">
        <v>86.6</v>
      </c>
      <c r="F233" s="130">
        <v>139.55000000000001</v>
      </c>
      <c r="G233" s="130">
        <v>187.8</v>
      </c>
      <c r="H233" s="130">
        <v>630.4</v>
      </c>
      <c r="I233" s="130">
        <v>120.45</v>
      </c>
      <c r="K233" s="131" t="s">
        <v>83</v>
      </c>
      <c r="L233" s="131" t="s">
        <v>84</v>
      </c>
      <c r="M233" s="132">
        <v>22.63</v>
      </c>
      <c r="N233" s="132">
        <v>27.15</v>
      </c>
      <c r="O233" s="132">
        <v>69</v>
      </c>
      <c r="P233" s="132">
        <v>82.4</v>
      </c>
      <c r="Q233" s="132">
        <v>345.6</v>
      </c>
      <c r="R233" s="132">
        <v>120.45</v>
      </c>
      <c r="T233" s="34">
        <f t="shared" si="11"/>
        <v>637.70399999999995</v>
      </c>
    </row>
    <row r="234" spans="1:20" ht="15" customHeight="1">
      <c r="A234" s="68"/>
      <c r="B234" s="129" t="s">
        <v>85</v>
      </c>
      <c r="C234" s="129" t="s">
        <v>86</v>
      </c>
      <c r="D234" s="130">
        <v>384.53000000000003</v>
      </c>
      <c r="E234" s="130">
        <v>351</v>
      </c>
      <c r="F234" s="130">
        <v>268.60000000000002</v>
      </c>
      <c r="G234" s="130">
        <v>286.5</v>
      </c>
      <c r="H234" s="130">
        <v>248</v>
      </c>
      <c r="I234" s="130">
        <v>80.8</v>
      </c>
      <c r="K234" s="131" t="s">
        <v>85</v>
      </c>
      <c r="L234" s="131" t="s">
        <v>86</v>
      </c>
      <c r="M234" s="132">
        <v>167.77</v>
      </c>
      <c r="N234" s="132">
        <v>247</v>
      </c>
      <c r="O234" s="132">
        <v>149.6</v>
      </c>
      <c r="P234" s="132">
        <v>133.5</v>
      </c>
      <c r="Q234" s="132">
        <v>98.5</v>
      </c>
      <c r="R234" s="132">
        <v>80.8</v>
      </c>
      <c r="T234" s="34">
        <f t="shared" si="11"/>
        <v>389.37530000000004</v>
      </c>
    </row>
    <row r="235" spans="1:20" ht="15" customHeight="1">
      <c r="A235" s="68"/>
      <c r="B235" s="129" t="s">
        <v>87</v>
      </c>
      <c r="C235" s="129" t="s">
        <v>88</v>
      </c>
      <c r="D235" s="130">
        <v>112.5</v>
      </c>
      <c r="E235" s="130">
        <v>167.4</v>
      </c>
      <c r="F235" s="130">
        <v>199.43</v>
      </c>
      <c r="G235" s="130">
        <v>208.35</v>
      </c>
      <c r="H235" s="130">
        <v>287</v>
      </c>
      <c r="I235" s="130">
        <v>193.15</v>
      </c>
      <c r="K235" s="131" t="s">
        <v>87</v>
      </c>
      <c r="L235" s="131" t="s">
        <v>88</v>
      </c>
      <c r="M235" s="132">
        <v>50</v>
      </c>
      <c r="N235" s="132">
        <v>86.4</v>
      </c>
      <c r="O235" s="132">
        <v>123.43</v>
      </c>
      <c r="P235" s="132">
        <v>91.75</v>
      </c>
      <c r="Q235" s="132">
        <v>113.5</v>
      </c>
      <c r="R235" s="132">
        <v>193.15</v>
      </c>
      <c r="T235" s="34">
        <f t="shared" si="11"/>
        <v>290.87</v>
      </c>
    </row>
    <row r="236" spans="1:20" ht="15" customHeight="1">
      <c r="A236" s="68"/>
      <c r="B236" s="129" t="s">
        <v>89</v>
      </c>
      <c r="C236" s="129" t="s">
        <v>90</v>
      </c>
      <c r="D236" s="130">
        <v>13.33</v>
      </c>
      <c r="E236" s="130">
        <v>18</v>
      </c>
      <c r="F236" s="130">
        <v>117.9</v>
      </c>
      <c r="G236" s="130">
        <v>261.25</v>
      </c>
      <c r="H236" s="130">
        <v>185.51</v>
      </c>
      <c r="I236" s="130">
        <v>124.5</v>
      </c>
      <c r="K236" s="131" t="s">
        <v>89</v>
      </c>
      <c r="L236" s="131" t="s">
        <v>90</v>
      </c>
      <c r="M236" s="132">
        <v>10</v>
      </c>
      <c r="N236" s="132">
        <v>16</v>
      </c>
      <c r="O236" s="132">
        <v>49.75</v>
      </c>
      <c r="P236" s="132">
        <v>194.5</v>
      </c>
      <c r="Q236" s="132">
        <v>106.50999999999999</v>
      </c>
      <c r="R236" s="132">
        <v>124.5</v>
      </c>
      <c r="T236" s="34">
        <f t="shared" si="11"/>
        <v>264.86250000000001</v>
      </c>
    </row>
    <row r="237" spans="1:20" ht="15" customHeight="1">
      <c r="A237" s="68"/>
      <c r="B237" s="129" t="s">
        <v>91</v>
      </c>
      <c r="C237" s="129" t="s">
        <v>92</v>
      </c>
      <c r="D237" s="130">
        <v>28.5</v>
      </c>
      <c r="E237" s="130">
        <v>201.75</v>
      </c>
      <c r="F237" s="130">
        <v>263.95</v>
      </c>
      <c r="G237" s="130">
        <v>206.92</v>
      </c>
      <c r="H237" s="130">
        <v>192</v>
      </c>
      <c r="I237" s="130">
        <v>65.25</v>
      </c>
      <c r="K237" s="131" t="s">
        <v>91</v>
      </c>
      <c r="L237" s="131" t="s">
        <v>92</v>
      </c>
      <c r="M237" s="132">
        <v>9.25</v>
      </c>
      <c r="N237" s="132">
        <v>49.5</v>
      </c>
      <c r="O237" s="132">
        <v>111.75</v>
      </c>
      <c r="P237" s="132">
        <v>109.42</v>
      </c>
      <c r="Q237" s="132">
        <v>101.25</v>
      </c>
      <c r="R237" s="132">
        <v>65.25</v>
      </c>
      <c r="T237" s="34">
        <f t="shared" si="11"/>
        <v>267.58949999999999</v>
      </c>
    </row>
    <row r="238" spans="1:20" ht="15" customHeight="1">
      <c r="A238" s="68"/>
      <c r="B238" s="133"/>
      <c r="C238" s="133"/>
      <c r="D238" s="134">
        <v>4413.45</v>
      </c>
      <c r="E238" s="134">
        <v>5158.09</v>
      </c>
      <c r="F238" s="134">
        <v>7171.2000000000007</v>
      </c>
      <c r="G238" s="134">
        <v>6892.0599999999995</v>
      </c>
      <c r="H238" s="134">
        <v>7611.16</v>
      </c>
      <c r="I238" s="134">
        <v>2556.71</v>
      </c>
      <c r="K238" s="131"/>
      <c r="L238" s="135"/>
      <c r="M238" s="136">
        <v>1956.48</v>
      </c>
      <c r="N238" s="136">
        <v>2215.8300000000004</v>
      </c>
      <c r="O238" s="136">
        <v>3730.2299999999996</v>
      </c>
      <c r="P238" s="136">
        <v>3721.8700000000003</v>
      </c>
      <c r="Q238" s="136">
        <v>4076.6400000000003</v>
      </c>
      <c r="R238" s="136">
        <v>2556.71</v>
      </c>
      <c r="T238" s="35">
        <f t="shared" si="11"/>
        <v>7688.2716</v>
      </c>
    </row>
    <row r="239" spans="1:20" ht="15" customHeight="1"/>
    <row r="240" spans="1:20" ht="15" customHeight="1"/>
    <row r="241" spans="1:20" ht="15" customHeight="1">
      <c r="A241" s="63"/>
      <c r="B241" s="85" t="s">
        <v>59</v>
      </c>
      <c r="C241" s="85" t="s">
        <v>60</v>
      </c>
      <c r="D241" s="85">
        <v>2021</v>
      </c>
      <c r="E241" s="85">
        <v>2022</v>
      </c>
      <c r="F241" s="85">
        <v>2023</v>
      </c>
      <c r="G241" s="85">
        <v>2024</v>
      </c>
      <c r="H241" s="85">
        <v>2025</v>
      </c>
      <c r="I241" s="85">
        <v>2026</v>
      </c>
      <c r="K241" s="120" t="s">
        <v>59</v>
      </c>
      <c r="L241" s="120" t="s">
        <v>60</v>
      </c>
      <c r="M241" s="120">
        <v>2021</v>
      </c>
      <c r="N241" s="120">
        <v>2022</v>
      </c>
      <c r="O241" s="120">
        <v>2023</v>
      </c>
      <c r="P241" s="120">
        <v>2024</v>
      </c>
      <c r="Q241" s="120">
        <v>2025</v>
      </c>
      <c r="R241" s="120">
        <v>2026</v>
      </c>
    </row>
    <row r="242" spans="1:20" ht="15" customHeight="1">
      <c r="A242" s="63"/>
      <c r="B242" s="87" t="s">
        <v>61</v>
      </c>
      <c r="C242" s="87" t="s">
        <v>62</v>
      </c>
      <c r="D242" s="88">
        <v>3520.6</v>
      </c>
      <c r="E242" s="88">
        <v>4760.55</v>
      </c>
      <c r="F242" s="88">
        <v>4484.3</v>
      </c>
      <c r="G242" s="88">
        <v>4806.25</v>
      </c>
      <c r="H242" s="88">
        <v>4641.6399999999994</v>
      </c>
      <c r="I242" s="88">
        <v>2234.81</v>
      </c>
      <c r="K242" s="121" t="s">
        <v>61</v>
      </c>
      <c r="L242" s="121" t="s">
        <v>62</v>
      </c>
      <c r="M242" s="122">
        <v>1298.0999999999999</v>
      </c>
      <c r="N242" s="122">
        <v>2164.5</v>
      </c>
      <c r="O242" s="122">
        <v>2193.85</v>
      </c>
      <c r="P242" s="122">
        <v>2708.5</v>
      </c>
      <c r="Q242" s="122">
        <v>2292.09</v>
      </c>
      <c r="R242" s="122">
        <v>2234.81</v>
      </c>
      <c r="T242" s="38">
        <f t="shared" ref="T242:T258" si="12">MAX(D242:I242)*$V$2+1</f>
        <v>4855.3125</v>
      </c>
    </row>
    <row r="243" spans="1:20" ht="15" customHeight="1">
      <c r="A243" s="285" t="s">
        <v>25</v>
      </c>
      <c r="B243" s="87" t="s">
        <v>63</v>
      </c>
      <c r="C243" s="87" t="s">
        <v>64</v>
      </c>
      <c r="D243" s="88">
        <v>2913.96</v>
      </c>
      <c r="E243" s="88">
        <v>2551.73</v>
      </c>
      <c r="F243" s="88">
        <v>2103.6999999999998</v>
      </c>
      <c r="G243" s="88">
        <v>1889.75</v>
      </c>
      <c r="H243" s="88">
        <v>2027.75</v>
      </c>
      <c r="I243" s="88">
        <v>719.25</v>
      </c>
      <c r="K243" s="121" t="s">
        <v>63</v>
      </c>
      <c r="L243" s="121" t="s">
        <v>64</v>
      </c>
      <c r="M243" s="122">
        <v>1504.3</v>
      </c>
      <c r="N243" s="122">
        <v>1330.06</v>
      </c>
      <c r="O243" s="122">
        <v>1051.7</v>
      </c>
      <c r="P243" s="122">
        <v>1041</v>
      </c>
      <c r="Q243" s="122">
        <v>870.25</v>
      </c>
      <c r="R243" s="122">
        <v>719.25</v>
      </c>
      <c r="T243" s="38">
        <f t="shared" si="12"/>
        <v>2944.0996</v>
      </c>
    </row>
    <row r="244" spans="1:20" ht="15" customHeight="1">
      <c r="A244" s="285"/>
      <c r="B244" s="87" t="s">
        <v>65</v>
      </c>
      <c r="C244" s="87" t="s">
        <v>66</v>
      </c>
      <c r="D244" s="88">
        <v>1736.8200000000002</v>
      </c>
      <c r="E244" s="88">
        <v>2357.63</v>
      </c>
      <c r="F244" s="88">
        <v>2797.01</v>
      </c>
      <c r="G244" s="88">
        <v>2942.19</v>
      </c>
      <c r="H244" s="88">
        <v>3016.4900000000002</v>
      </c>
      <c r="I244" s="88">
        <v>1276.25</v>
      </c>
      <c r="K244" s="121" t="s">
        <v>65</v>
      </c>
      <c r="L244" s="121" t="s">
        <v>66</v>
      </c>
      <c r="M244" s="122">
        <v>612.25</v>
      </c>
      <c r="N244" s="122">
        <v>898.54000000000008</v>
      </c>
      <c r="O244" s="122">
        <v>1261.22</v>
      </c>
      <c r="P244" s="122">
        <v>1519.85</v>
      </c>
      <c r="Q244" s="122">
        <v>1563.71</v>
      </c>
      <c r="R244" s="122">
        <v>1276.25</v>
      </c>
      <c r="T244" s="38">
        <f t="shared" si="12"/>
        <v>3047.6549000000005</v>
      </c>
    </row>
    <row r="245" spans="1:20" ht="15" customHeight="1">
      <c r="A245" s="285" t="s">
        <v>26</v>
      </c>
      <c r="B245" s="87" t="s">
        <v>67</v>
      </c>
      <c r="C245" s="87" t="s">
        <v>68</v>
      </c>
      <c r="D245" s="88">
        <v>2580.5099999999998</v>
      </c>
      <c r="E245" s="88">
        <v>2339.36</v>
      </c>
      <c r="F245" s="88">
        <v>2378.46</v>
      </c>
      <c r="G245" s="88">
        <v>2654.27</v>
      </c>
      <c r="H245" s="88">
        <v>4154.9799999999996</v>
      </c>
      <c r="I245" s="88">
        <v>1992.65</v>
      </c>
      <c r="K245" s="121" t="s">
        <v>67</v>
      </c>
      <c r="L245" s="121" t="s">
        <v>68</v>
      </c>
      <c r="M245" s="122">
        <v>1101.9100000000001</v>
      </c>
      <c r="N245" s="122">
        <v>1180.4699999999998</v>
      </c>
      <c r="O245" s="122">
        <v>1059.5</v>
      </c>
      <c r="P245" s="122">
        <v>1354.2</v>
      </c>
      <c r="Q245" s="122">
        <v>2044.15</v>
      </c>
      <c r="R245" s="122">
        <v>1992.65</v>
      </c>
      <c r="T245" s="38">
        <f t="shared" si="12"/>
        <v>4197.5297999999993</v>
      </c>
    </row>
    <row r="246" spans="1:20" ht="15" customHeight="1">
      <c r="A246" s="285"/>
      <c r="B246" s="87" t="s">
        <v>69</v>
      </c>
      <c r="C246" s="87" t="s">
        <v>70</v>
      </c>
      <c r="D246" s="88">
        <v>3795.71</v>
      </c>
      <c r="E246" s="88">
        <v>3493.6000000000004</v>
      </c>
      <c r="F246" s="88">
        <v>3410.25</v>
      </c>
      <c r="G246" s="88">
        <v>3565</v>
      </c>
      <c r="H246" s="88">
        <v>5433.5</v>
      </c>
      <c r="I246" s="88">
        <v>2179.9499999999998</v>
      </c>
      <c r="K246" s="121" t="s">
        <v>69</v>
      </c>
      <c r="L246" s="121" t="s">
        <v>70</v>
      </c>
      <c r="M246" s="122">
        <v>2093.0100000000002</v>
      </c>
      <c r="N246" s="122">
        <v>1928.28</v>
      </c>
      <c r="O246" s="122">
        <v>1720.7</v>
      </c>
      <c r="P246" s="122">
        <v>1673.75</v>
      </c>
      <c r="Q246" s="122">
        <v>2634.5</v>
      </c>
      <c r="R246" s="122">
        <v>2179.9499999999998</v>
      </c>
      <c r="T246" s="38">
        <f t="shared" si="12"/>
        <v>5488.835</v>
      </c>
    </row>
    <row r="247" spans="1:20" ht="15" customHeight="1">
      <c r="A247" s="64"/>
      <c r="B247" s="87" t="s">
        <v>71</v>
      </c>
      <c r="C247" s="87" t="s">
        <v>72</v>
      </c>
      <c r="D247" s="88">
        <v>2008.9</v>
      </c>
      <c r="E247" s="88">
        <v>2138.75</v>
      </c>
      <c r="F247" s="88">
        <v>704</v>
      </c>
      <c r="G247" s="88">
        <v>1439.5900000000001</v>
      </c>
      <c r="H247" s="88">
        <v>538</v>
      </c>
      <c r="I247" s="88">
        <v>179.25</v>
      </c>
      <c r="K247" s="121" t="s">
        <v>71</v>
      </c>
      <c r="L247" s="121" t="s">
        <v>72</v>
      </c>
      <c r="M247" s="122">
        <v>953.15000000000009</v>
      </c>
      <c r="N247" s="122">
        <v>1322.25</v>
      </c>
      <c r="O247" s="122">
        <v>299.5</v>
      </c>
      <c r="P247" s="122">
        <v>730.88000000000011</v>
      </c>
      <c r="Q247" s="122">
        <v>337.25</v>
      </c>
      <c r="R247" s="122">
        <v>179.25</v>
      </c>
      <c r="T247" s="38">
        <f t="shared" si="12"/>
        <v>2161.1374999999998</v>
      </c>
    </row>
    <row r="248" spans="1:20" ht="15" customHeight="1">
      <c r="A248" s="65"/>
      <c r="B248" s="87" t="s">
        <v>73</v>
      </c>
      <c r="C248" s="87" t="s">
        <v>74</v>
      </c>
      <c r="D248" s="88">
        <v>305.60000000000002</v>
      </c>
      <c r="E248" s="88">
        <v>282.5</v>
      </c>
      <c r="F248" s="88">
        <v>28</v>
      </c>
      <c r="G248" s="88">
        <v>48.5</v>
      </c>
      <c r="H248" s="88">
        <v>42.5</v>
      </c>
      <c r="I248" s="88">
        <v>0</v>
      </c>
      <c r="K248" s="121" t="s">
        <v>73</v>
      </c>
      <c r="L248" s="121" t="s">
        <v>74</v>
      </c>
      <c r="M248" s="122">
        <v>148.55000000000001</v>
      </c>
      <c r="N248" s="122">
        <v>83.5</v>
      </c>
      <c r="O248" s="122">
        <v>0</v>
      </c>
      <c r="P248" s="122">
        <v>17</v>
      </c>
      <c r="Q248" s="122">
        <v>42.5</v>
      </c>
      <c r="R248" s="122">
        <v>0</v>
      </c>
      <c r="T248" s="38">
        <f t="shared" si="12"/>
        <v>309.65600000000001</v>
      </c>
    </row>
    <row r="249" spans="1:20" ht="15" customHeight="1">
      <c r="A249" s="65"/>
      <c r="B249" s="87" t="s">
        <v>75</v>
      </c>
      <c r="C249" s="87" t="s">
        <v>76</v>
      </c>
      <c r="D249" s="88">
        <v>163.55000000000001</v>
      </c>
      <c r="E249" s="88">
        <v>200.57999999999998</v>
      </c>
      <c r="F249" s="88">
        <v>93.45</v>
      </c>
      <c r="G249" s="88">
        <v>53</v>
      </c>
      <c r="H249" s="88">
        <v>60.5</v>
      </c>
      <c r="I249" s="88">
        <v>7.5</v>
      </c>
      <c r="K249" s="121" t="s">
        <v>75</v>
      </c>
      <c r="L249" s="121" t="s">
        <v>76</v>
      </c>
      <c r="M249" s="122">
        <v>27.15</v>
      </c>
      <c r="N249" s="122">
        <v>39.58</v>
      </c>
      <c r="O249" s="122">
        <v>51.67</v>
      </c>
      <c r="P249" s="122">
        <v>19.5</v>
      </c>
      <c r="Q249" s="122">
        <v>19.5</v>
      </c>
      <c r="R249" s="122">
        <v>7.5</v>
      </c>
      <c r="T249" s="38">
        <f t="shared" si="12"/>
        <v>203.58579999999998</v>
      </c>
    </row>
    <row r="250" spans="1:20" ht="15" customHeight="1">
      <c r="A250" s="65"/>
      <c r="B250" s="87" t="s">
        <v>77</v>
      </c>
      <c r="C250" s="87" t="s">
        <v>78</v>
      </c>
      <c r="D250" s="88">
        <v>3510.4599999999991</v>
      </c>
      <c r="E250" s="88">
        <v>4806.5199999999995</v>
      </c>
      <c r="F250" s="88">
        <v>2706.01</v>
      </c>
      <c r="G250" s="88">
        <v>1708.9400000000003</v>
      </c>
      <c r="H250" s="88">
        <v>2145.8200000000015</v>
      </c>
      <c r="I250" s="88">
        <v>843.41999999999985</v>
      </c>
      <c r="K250" s="121" t="s">
        <v>77</v>
      </c>
      <c r="L250" s="121" t="s">
        <v>78</v>
      </c>
      <c r="M250" s="122">
        <v>1062.22</v>
      </c>
      <c r="N250" s="122">
        <v>2648.54</v>
      </c>
      <c r="O250" s="122">
        <v>1373.15</v>
      </c>
      <c r="P250" s="122">
        <v>906.84999999999991</v>
      </c>
      <c r="Q250" s="122">
        <v>1131.8900000000003</v>
      </c>
      <c r="R250" s="122">
        <v>843.41999999999985</v>
      </c>
      <c r="T250" s="38">
        <f t="shared" si="12"/>
        <v>4855.5851999999995</v>
      </c>
    </row>
    <row r="251" spans="1:20" ht="15" customHeight="1">
      <c r="A251" s="65"/>
      <c r="B251" s="87" t="s">
        <v>79</v>
      </c>
      <c r="C251" s="87" t="s">
        <v>80</v>
      </c>
      <c r="D251" s="88">
        <v>941</v>
      </c>
      <c r="E251" s="88">
        <v>751</v>
      </c>
      <c r="F251" s="88">
        <v>809</v>
      </c>
      <c r="G251" s="88">
        <v>742.37</v>
      </c>
      <c r="H251" s="88">
        <v>1132.31</v>
      </c>
      <c r="I251" s="88">
        <v>311.87</v>
      </c>
      <c r="K251" s="121" t="s">
        <v>79</v>
      </c>
      <c r="L251" s="121" t="s">
        <v>80</v>
      </c>
      <c r="M251" s="122">
        <v>330</v>
      </c>
      <c r="N251" s="122">
        <v>330</v>
      </c>
      <c r="O251" s="122">
        <v>450.75</v>
      </c>
      <c r="P251" s="122">
        <v>335.41999999999996</v>
      </c>
      <c r="Q251" s="122">
        <v>643.81000000000006</v>
      </c>
      <c r="R251" s="122">
        <v>311.87</v>
      </c>
      <c r="T251" s="38">
        <f t="shared" si="12"/>
        <v>1144.6331</v>
      </c>
    </row>
    <row r="252" spans="1:20" ht="15" customHeight="1">
      <c r="A252" s="65"/>
      <c r="B252" s="87" t="s">
        <v>81</v>
      </c>
      <c r="C252" s="87" t="s">
        <v>82</v>
      </c>
      <c r="D252" s="88">
        <v>2670.79</v>
      </c>
      <c r="E252" s="88">
        <v>2884.9300000000003</v>
      </c>
      <c r="F252" s="88">
        <v>3014.95</v>
      </c>
      <c r="G252" s="88">
        <v>2172.15</v>
      </c>
      <c r="H252" s="88">
        <v>1860.25</v>
      </c>
      <c r="I252" s="88">
        <v>867</v>
      </c>
      <c r="K252" s="121" t="s">
        <v>81</v>
      </c>
      <c r="L252" s="121" t="s">
        <v>82</v>
      </c>
      <c r="M252" s="122">
        <v>1117.55</v>
      </c>
      <c r="N252" s="122">
        <v>1025.3499999999999</v>
      </c>
      <c r="O252" s="122">
        <v>1450.8</v>
      </c>
      <c r="P252" s="122">
        <v>1066.25</v>
      </c>
      <c r="Q252" s="122">
        <v>859.25</v>
      </c>
      <c r="R252" s="122">
        <v>867</v>
      </c>
      <c r="T252" s="38">
        <f t="shared" si="12"/>
        <v>3046.0994999999998</v>
      </c>
    </row>
    <row r="253" spans="1:20" ht="15" customHeight="1">
      <c r="A253" s="65"/>
      <c r="B253" s="87" t="s">
        <v>83</v>
      </c>
      <c r="C253" s="87" t="s">
        <v>84</v>
      </c>
      <c r="D253" s="88">
        <v>1906.94</v>
      </c>
      <c r="E253" s="88">
        <v>1565.45</v>
      </c>
      <c r="F253" s="88">
        <v>1414</v>
      </c>
      <c r="G253" s="88">
        <v>1070</v>
      </c>
      <c r="H253" s="88">
        <v>441.75</v>
      </c>
      <c r="I253" s="88">
        <v>327</v>
      </c>
      <c r="K253" s="121" t="s">
        <v>83</v>
      </c>
      <c r="L253" s="121" t="s">
        <v>84</v>
      </c>
      <c r="M253" s="122">
        <v>863.73</v>
      </c>
      <c r="N253" s="122">
        <v>826.70999999999992</v>
      </c>
      <c r="O253" s="122">
        <v>763</v>
      </c>
      <c r="P253" s="122">
        <v>620.25</v>
      </c>
      <c r="Q253" s="122">
        <v>118.5</v>
      </c>
      <c r="R253" s="122">
        <v>327</v>
      </c>
      <c r="T253" s="38">
        <f t="shared" si="12"/>
        <v>1927.0094000000001</v>
      </c>
    </row>
    <row r="254" spans="1:20" ht="15" customHeight="1">
      <c r="A254" s="65"/>
      <c r="B254" s="87" t="s">
        <v>85</v>
      </c>
      <c r="C254" s="87" t="s">
        <v>86</v>
      </c>
      <c r="D254" s="88">
        <v>1738.7599999999998</v>
      </c>
      <c r="E254" s="88">
        <v>1628.41</v>
      </c>
      <c r="F254" s="88">
        <v>607</v>
      </c>
      <c r="G254" s="88">
        <v>1547</v>
      </c>
      <c r="H254" s="88">
        <v>911</v>
      </c>
      <c r="I254" s="88">
        <v>427.7</v>
      </c>
      <c r="K254" s="121" t="s">
        <v>85</v>
      </c>
      <c r="L254" s="121" t="s">
        <v>86</v>
      </c>
      <c r="M254" s="122">
        <v>933.42</v>
      </c>
      <c r="N254" s="122">
        <v>927.15000000000009</v>
      </c>
      <c r="O254" s="122">
        <v>281</v>
      </c>
      <c r="P254" s="122">
        <v>869.75</v>
      </c>
      <c r="Q254" s="122">
        <v>444.5</v>
      </c>
      <c r="R254" s="122">
        <v>427.7</v>
      </c>
      <c r="T254" s="38">
        <f t="shared" si="12"/>
        <v>1757.1475999999998</v>
      </c>
    </row>
    <row r="255" spans="1:20" ht="15" customHeight="1">
      <c r="A255" s="65"/>
      <c r="B255" s="87" t="s">
        <v>87</v>
      </c>
      <c r="C255" s="87" t="s">
        <v>88</v>
      </c>
      <c r="D255" s="88">
        <v>2129.75</v>
      </c>
      <c r="E255" s="88">
        <v>1529.25</v>
      </c>
      <c r="F255" s="88">
        <v>1890.25</v>
      </c>
      <c r="G255" s="88">
        <v>3561.25</v>
      </c>
      <c r="H255" s="88">
        <v>3334.5</v>
      </c>
      <c r="I255" s="88">
        <v>1510.5</v>
      </c>
      <c r="K255" s="121" t="s">
        <v>87</v>
      </c>
      <c r="L255" s="121" t="s">
        <v>88</v>
      </c>
      <c r="M255" s="122">
        <v>1100.5</v>
      </c>
      <c r="N255" s="122">
        <v>861.25</v>
      </c>
      <c r="O255" s="122">
        <v>991.75</v>
      </c>
      <c r="P255" s="122">
        <v>1647.5</v>
      </c>
      <c r="Q255" s="122">
        <v>1847.5</v>
      </c>
      <c r="R255" s="122">
        <v>1510.5</v>
      </c>
      <c r="T255" s="38">
        <f t="shared" si="12"/>
        <v>3597.8625000000002</v>
      </c>
    </row>
    <row r="256" spans="1:20" ht="15" customHeight="1">
      <c r="A256" s="65"/>
      <c r="B256" s="87" t="s">
        <v>89</v>
      </c>
      <c r="C256" s="87" t="s">
        <v>90</v>
      </c>
      <c r="D256" s="88">
        <v>36</v>
      </c>
      <c r="E256" s="88">
        <v>811.25</v>
      </c>
      <c r="F256" s="88">
        <v>1226.06</v>
      </c>
      <c r="G256" s="88">
        <v>2358.79</v>
      </c>
      <c r="H256" s="88">
        <v>1234</v>
      </c>
      <c r="I256" s="88">
        <v>469.75</v>
      </c>
      <c r="K256" s="121" t="s">
        <v>89</v>
      </c>
      <c r="L256" s="121" t="s">
        <v>90</v>
      </c>
      <c r="M256" s="122">
        <v>3.75</v>
      </c>
      <c r="N256" s="122">
        <v>356.25</v>
      </c>
      <c r="O256" s="122">
        <v>411.5</v>
      </c>
      <c r="P256" s="122">
        <v>1233.46</v>
      </c>
      <c r="Q256" s="122">
        <v>645.5</v>
      </c>
      <c r="R256" s="122">
        <v>469.75</v>
      </c>
      <c r="T256" s="38">
        <f t="shared" si="12"/>
        <v>2383.3779</v>
      </c>
    </row>
    <row r="257" spans="1:20" ht="15" customHeight="1">
      <c r="A257" s="65"/>
      <c r="B257" s="87" t="s">
        <v>91</v>
      </c>
      <c r="C257" s="87" t="s">
        <v>92</v>
      </c>
      <c r="D257" s="88">
        <v>3</v>
      </c>
      <c r="E257" s="88">
        <v>0</v>
      </c>
      <c r="F257" s="88">
        <v>0</v>
      </c>
      <c r="G257" s="88">
        <v>0</v>
      </c>
      <c r="H257" s="88">
        <v>0</v>
      </c>
      <c r="I257" s="88">
        <v>0</v>
      </c>
      <c r="K257" s="121" t="s">
        <v>91</v>
      </c>
      <c r="L257" s="121" t="s">
        <v>92</v>
      </c>
      <c r="M257" s="122">
        <v>3</v>
      </c>
      <c r="N257" s="122">
        <v>0</v>
      </c>
      <c r="O257" s="122">
        <v>0</v>
      </c>
      <c r="P257" s="122">
        <v>0</v>
      </c>
      <c r="Q257" s="122">
        <v>0</v>
      </c>
      <c r="R257" s="122">
        <v>0</v>
      </c>
      <c r="T257" s="38">
        <f t="shared" si="12"/>
        <v>4.03</v>
      </c>
    </row>
    <row r="258" spans="1:20" ht="15" customHeight="1">
      <c r="A258" s="65"/>
      <c r="B258" s="123"/>
      <c r="C258" s="123"/>
      <c r="D258" s="124">
        <v>29962.349999999995</v>
      </c>
      <c r="E258" s="124">
        <v>32101.510000000006</v>
      </c>
      <c r="F258" s="124">
        <v>27666.440000000002</v>
      </c>
      <c r="G258" s="124">
        <v>30559.050000000003</v>
      </c>
      <c r="H258" s="124">
        <v>30974.99</v>
      </c>
      <c r="I258" s="124">
        <v>13346.900000000001</v>
      </c>
      <c r="K258" s="121"/>
      <c r="L258" s="125"/>
      <c r="M258" s="126">
        <v>13152.589999999998</v>
      </c>
      <c r="N258" s="126">
        <v>15922.429999999997</v>
      </c>
      <c r="O258" s="126">
        <v>13360.09</v>
      </c>
      <c r="P258" s="126">
        <v>15744.16</v>
      </c>
      <c r="Q258" s="126">
        <v>15494.9</v>
      </c>
      <c r="R258" s="126">
        <v>13346.900000000001</v>
      </c>
      <c r="T258" s="39">
        <f t="shared" si="12"/>
        <v>32423.525100000006</v>
      </c>
    </row>
    <row r="259" spans="1:20" ht="15" customHeight="1"/>
    <row r="260" spans="1:20" ht="15" customHeight="1"/>
    <row r="261" spans="1:20" ht="15" customHeight="1">
      <c r="A261" s="62"/>
      <c r="B261" s="89" t="s">
        <v>59</v>
      </c>
      <c r="C261" s="89" t="s">
        <v>60</v>
      </c>
      <c r="D261" s="89">
        <v>2021</v>
      </c>
      <c r="E261" s="89">
        <v>2022</v>
      </c>
      <c r="F261" s="89">
        <v>2023</v>
      </c>
      <c r="G261" s="89">
        <v>2024</v>
      </c>
      <c r="H261" s="89">
        <v>2025</v>
      </c>
      <c r="I261" s="89">
        <v>2026</v>
      </c>
      <c r="K261" s="192" t="s">
        <v>59</v>
      </c>
      <c r="L261" s="192" t="s">
        <v>60</v>
      </c>
      <c r="M261" s="192">
        <v>2021</v>
      </c>
      <c r="N261" s="192">
        <v>2022</v>
      </c>
      <c r="O261" s="192">
        <v>2023</v>
      </c>
      <c r="P261" s="192">
        <v>2024</v>
      </c>
      <c r="Q261" s="192">
        <v>2025</v>
      </c>
      <c r="R261" s="192">
        <v>2026</v>
      </c>
    </row>
    <row r="262" spans="1:20" ht="15" customHeight="1">
      <c r="A262" s="62"/>
      <c r="B262" s="90" t="s">
        <v>61</v>
      </c>
      <c r="C262" s="90" t="s">
        <v>95</v>
      </c>
      <c r="D262" s="91">
        <v>95</v>
      </c>
      <c r="E262" s="91">
        <v>104</v>
      </c>
      <c r="F262" s="91">
        <v>97</v>
      </c>
      <c r="G262" s="91">
        <v>121</v>
      </c>
      <c r="H262" s="91">
        <v>121</v>
      </c>
      <c r="I262" s="91">
        <v>35</v>
      </c>
      <c r="K262" s="193" t="s">
        <v>61</v>
      </c>
      <c r="L262" s="193" t="s">
        <v>95</v>
      </c>
      <c r="M262" s="194">
        <v>16</v>
      </c>
      <c r="N262" s="194">
        <v>18</v>
      </c>
      <c r="O262" s="194">
        <v>30</v>
      </c>
      <c r="P262" s="194">
        <v>29</v>
      </c>
      <c r="Q262" s="194">
        <v>48</v>
      </c>
      <c r="R262" s="194">
        <v>35</v>
      </c>
      <c r="T262" s="49">
        <f>Data_Newbs!T2</f>
        <v>138.36000000000001</v>
      </c>
    </row>
    <row r="263" spans="1:20" ht="15" customHeight="1">
      <c r="A263" s="279" t="s">
        <v>37</v>
      </c>
      <c r="B263" s="90" t="s">
        <v>63</v>
      </c>
      <c r="C263" s="90" t="s">
        <v>96</v>
      </c>
      <c r="D263" s="91">
        <v>192</v>
      </c>
      <c r="E263" s="91">
        <v>224</v>
      </c>
      <c r="F263" s="91">
        <v>146</v>
      </c>
      <c r="G263" s="91">
        <v>164</v>
      </c>
      <c r="H263" s="91">
        <v>209</v>
      </c>
      <c r="I263" s="91">
        <v>31</v>
      </c>
      <c r="K263" s="193" t="s">
        <v>63</v>
      </c>
      <c r="L263" s="193" t="s">
        <v>96</v>
      </c>
      <c r="M263" s="194">
        <v>30</v>
      </c>
      <c r="N263" s="194">
        <v>59</v>
      </c>
      <c r="O263" s="194">
        <v>19</v>
      </c>
      <c r="P263" s="194">
        <v>30</v>
      </c>
      <c r="Q263" s="194">
        <v>28</v>
      </c>
      <c r="R263" s="194">
        <v>31</v>
      </c>
      <c r="T263" s="49">
        <f>Data_Newbs!T3</f>
        <v>255.52</v>
      </c>
    </row>
    <row r="264" spans="1:20" ht="15" customHeight="1">
      <c r="A264" s="279"/>
      <c r="B264" s="90" t="s">
        <v>65</v>
      </c>
      <c r="C264" s="90" t="s">
        <v>97</v>
      </c>
      <c r="D264" s="91">
        <v>90</v>
      </c>
      <c r="E264" s="91">
        <v>85</v>
      </c>
      <c r="F264" s="91">
        <v>83</v>
      </c>
      <c r="G264" s="91">
        <v>82</v>
      </c>
      <c r="H264" s="91">
        <v>111</v>
      </c>
      <c r="I264" s="91">
        <v>5</v>
      </c>
      <c r="K264" s="193" t="s">
        <v>65</v>
      </c>
      <c r="L264" s="193" t="s">
        <v>97</v>
      </c>
      <c r="M264" s="194">
        <v>1</v>
      </c>
      <c r="N264" s="194">
        <v>6</v>
      </c>
      <c r="O264" s="194">
        <v>17</v>
      </c>
      <c r="P264" s="194">
        <v>11</v>
      </c>
      <c r="Q264" s="194">
        <v>20</v>
      </c>
      <c r="R264" s="194">
        <v>5</v>
      </c>
      <c r="T264" s="49">
        <f>Data_Newbs!T4</f>
        <v>113.11</v>
      </c>
    </row>
    <row r="265" spans="1:20" ht="15" customHeight="1">
      <c r="A265" s="279" t="s">
        <v>38</v>
      </c>
      <c r="B265" s="90" t="s">
        <v>67</v>
      </c>
      <c r="C265" s="90" t="s">
        <v>98</v>
      </c>
      <c r="D265" s="91">
        <v>170</v>
      </c>
      <c r="E265" s="91">
        <v>198</v>
      </c>
      <c r="F265" s="91">
        <v>146</v>
      </c>
      <c r="G265" s="91">
        <v>181</v>
      </c>
      <c r="H265" s="91">
        <v>229</v>
      </c>
      <c r="I265" s="91">
        <v>52</v>
      </c>
      <c r="K265" s="193" t="s">
        <v>67</v>
      </c>
      <c r="L265" s="193" t="s">
        <v>98</v>
      </c>
      <c r="M265" s="194">
        <v>33</v>
      </c>
      <c r="N265" s="194">
        <v>36</v>
      </c>
      <c r="O265" s="194">
        <v>27</v>
      </c>
      <c r="P265" s="194">
        <v>26</v>
      </c>
      <c r="Q265" s="194">
        <v>54</v>
      </c>
      <c r="R265" s="194">
        <v>52</v>
      </c>
      <c r="T265" s="49">
        <f>Data_Newbs!T5</f>
        <v>255.52</v>
      </c>
    </row>
    <row r="266" spans="1:20" ht="15" customHeight="1">
      <c r="A266" s="279"/>
      <c r="B266" s="90" t="s">
        <v>69</v>
      </c>
      <c r="C266" s="90" t="s">
        <v>99</v>
      </c>
      <c r="D266" s="91">
        <v>363</v>
      </c>
      <c r="E266" s="91">
        <v>385</v>
      </c>
      <c r="F266" s="91">
        <v>368</v>
      </c>
      <c r="G266" s="91">
        <v>383</v>
      </c>
      <c r="H266" s="91">
        <v>366</v>
      </c>
      <c r="I266" s="91">
        <v>82</v>
      </c>
      <c r="K266" s="193" t="s">
        <v>69</v>
      </c>
      <c r="L266" s="193" t="s">
        <v>99</v>
      </c>
      <c r="M266" s="194">
        <v>79</v>
      </c>
      <c r="N266" s="194">
        <v>70</v>
      </c>
      <c r="O266" s="194">
        <v>61</v>
      </c>
      <c r="P266" s="194">
        <v>87</v>
      </c>
      <c r="Q266" s="194">
        <v>76</v>
      </c>
      <c r="R266" s="194">
        <v>82</v>
      </c>
      <c r="T266" s="49">
        <f>Data_Newbs!T6</f>
        <v>425.2</v>
      </c>
    </row>
    <row r="267" spans="1:20" ht="15" customHeight="1">
      <c r="A267" s="78"/>
      <c r="B267" s="90" t="s">
        <v>71</v>
      </c>
      <c r="C267" s="90" t="s">
        <v>100</v>
      </c>
      <c r="D267" s="91">
        <v>121</v>
      </c>
      <c r="E267" s="91">
        <v>140</v>
      </c>
      <c r="F267" s="91">
        <v>83</v>
      </c>
      <c r="G267" s="91">
        <v>121</v>
      </c>
      <c r="H267" s="91">
        <v>127</v>
      </c>
      <c r="I267" s="91">
        <v>12</v>
      </c>
      <c r="K267" s="193" t="s">
        <v>71</v>
      </c>
      <c r="L267" s="193" t="s">
        <v>100</v>
      </c>
      <c r="M267" s="194">
        <v>25</v>
      </c>
      <c r="N267" s="194">
        <v>32</v>
      </c>
      <c r="O267" s="194">
        <v>15</v>
      </c>
      <c r="P267" s="194">
        <v>9</v>
      </c>
      <c r="Q267" s="194">
        <v>29</v>
      </c>
      <c r="R267" s="194">
        <v>12</v>
      </c>
      <c r="T267" s="49">
        <f>Data_Newbs!T7</f>
        <v>142.4</v>
      </c>
    </row>
    <row r="268" spans="1:20" ht="15" customHeight="1">
      <c r="A268" s="61"/>
      <c r="B268" s="90" t="s">
        <v>73</v>
      </c>
      <c r="C268" s="90" t="s">
        <v>101</v>
      </c>
      <c r="D268" s="91">
        <v>59</v>
      </c>
      <c r="E268" s="91">
        <v>84</v>
      </c>
      <c r="F268" s="91">
        <v>81</v>
      </c>
      <c r="G268" s="91">
        <v>101</v>
      </c>
      <c r="H268" s="91">
        <v>87</v>
      </c>
      <c r="I268" s="91">
        <v>30</v>
      </c>
      <c r="K268" s="193" t="s">
        <v>73</v>
      </c>
      <c r="L268" s="193" t="s">
        <v>101</v>
      </c>
      <c r="M268" s="194">
        <v>6</v>
      </c>
      <c r="N268" s="194">
        <v>18</v>
      </c>
      <c r="O268" s="194">
        <v>9</v>
      </c>
      <c r="P268" s="194">
        <v>16</v>
      </c>
      <c r="Q268" s="194">
        <v>14</v>
      </c>
      <c r="R268" s="194">
        <v>30</v>
      </c>
      <c r="T268" s="49">
        <f>Data_Newbs!T8</f>
        <v>152.5</v>
      </c>
    </row>
    <row r="269" spans="1:20" ht="15" customHeight="1">
      <c r="A269" s="61"/>
      <c r="B269" s="90" t="s">
        <v>75</v>
      </c>
      <c r="C269" s="90" t="s">
        <v>102</v>
      </c>
      <c r="D269" s="91">
        <v>93</v>
      </c>
      <c r="E269" s="91">
        <v>37</v>
      </c>
      <c r="F269" s="91">
        <v>74</v>
      </c>
      <c r="G269" s="91">
        <v>78</v>
      </c>
      <c r="H269" s="91">
        <v>60</v>
      </c>
      <c r="I269" s="91">
        <v>23</v>
      </c>
      <c r="K269" s="193" t="s">
        <v>75</v>
      </c>
      <c r="L269" s="193" t="s">
        <v>102</v>
      </c>
      <c r="M269" s="194">
        <v>12</v>
      </c>
      <c r="N269" s="194">
        <v>7</v>
      </c>
      <c r="O269" s="194">
        <v>2</v>
      </c>
      <c r="P269" s="194">
        <v>12</v>
      </c>
      <c r="Q269" s="194">
        <v>14</v>
      </c>
      <c r="R269" s="194">
        <v>23</v>
      </c>
      <c r="T269" s="49">
        <f>Data_Newbs!T9</f>
        <v>94.93</v>
      </c>
    </row>
    <row r="270" spans="1:20" ht="15" customHeight="1">
      <c r="A270" s="61"/>
      <c r="B270" s="90" t="s">
        <v>77</v>
      </c>
      <c r="C270" s="90" t="s">
        <v>103</v>
      </c>
      <c r="D270" s="91">
        <v>37</v>
      </c>
      <c r="E270" s="91">
        <v>82</v>
      </c>
      <c r="F270" s="91">
        <v>42</v>
      </c>
      <c r="G270" s="91">
        <v>47</v>
      </c>
      <c r="H270" s="91">
        <v>38</v>
      </c>
      <c r="I270" s="91">
        <v>6</v>
      </c>
      <c r="K270" s="193" t="s">
        <v>77</v>
      </c>
      <c r="L270" s="193" t="s">
        <v>103</v>
      </c>
      <c r="M270" s="194">
        <v>4</v>
      </c>
      <c r="N270" s="194">
        <v>13</v>
      </c>
      <c r="O270" s="194">
        <v>13</v>
      </c>
      <c r="P270" s="194">
        <v>11</v>
      </c>
      <c r="Q270" s="194">
        <v>0</v>
      </c>
      <c r="R270" s="194">
        <v>6</v>
      </c>
      <c r="T270" s="49">
        <f>Data_Newbs!T10</f>
        <v>83.820000000000007</v>
      </c>
    </row>
    <row r="271" spans="1:20" ht="15" customHeight="1">
      <c r="A271" s="61"/>
      <c r="B271" s="90" t="s">
        <v>79</v>
      </c>
      <c r="C271" s="90" t="s">
        <v>104</v>
      </c>
      <c r="D271" s="91">
        <v>55</v>
      </c>
      <c r="E271" s="91">
        <v>40</v>
      </c>
      <c r="F271" s="91">
        <v>38</v>
      </c>
      <c r="G271" s="91">
        <v>37</v>
      </c>
      <c r="H271" s="91">
        <v>39</v>
      </c>
      <c r="I271" s="91">
        <v>0</v>
      </c>
      <c r="K271" s="193" t="s">
        <v>79</v>
      </c>
      <c r="L271" s="193" t="s">
        <v>104</v>
      </c>
      <c r="M271" s="194">
        <v>9</v>
      </c>
      <c r="N271" s="194">
        <v>1</v>
      </c>
      <c r="O271" s="194">
        <v>0</v>
      </c>
      <c r="P271" s="194">
        <v>0</v>
      </c>
      <c r="Q271" s="194">
        <v>11</v>
      </c>
      <c r="R271" s="194">
        <v>0</v>
      </c>
      <c r="T271" s="49">
        <f>Data_Newbs!T11</f>
        <v>56.55</v>
      </c>
    </row>
    <row r="272" spans="1:20" ht="15" customHeight="1">
      <c r="A272" s="61"/>
      <c r="B272" s="90" t="s">
        <v>81</v>
      </c>
      <c r="C272" s="90" t="s">
        <v>105</v>
      </c>
      <c r="D272" s="91">
        <v>76</v>
      </c>
      <c r="E272" s="91">
        <v>60</v>
      </c>
      <c r="F272" s="91">
        <v>66</v>
      </c>
      <c r="G272" s="91">
        <v>49</v>
      </c>
      <c r="H272" s="91">
        <v>78</v>
      </c>
      <c r="I272" s="91">
        <v>8</v>
      </c>
      <c r="K272" s="193" t="s">
        <v>81</v>
      </c>
      <c r="L272" s="193" t="s">
        <v>105</v>
      </c>
      <c r="M272" s="194">
        <v>20</v>
      </c>
      <c r="N272" s="194">
        <v>7</v>
      </c>
      <c r="O272" s="194">
        <v>19</v>
      </c>
      <c r="P272" s="194">
        <v>13</v>
      </c>
      <c r="Q272" s="194">
        <v>16</v>
      </c>
      <c r="R272" s="194">
        <v>8</v>
      </c>
      <c r="T272" s="49">
        <f>Data_Newbs!T12</f>
        <v>88.87</v>
      </c>
    </row>
    <row r="273" spans="1:20" ht="15" customHeight="1">
      <c r="A273" s="61"/>
      <c r="B273" s="90" t="s">
        <v>83</v>
      </c>
      <c r="C273" s="90" t="s">
        <v>106</v>
      </c>
      <c r="D273" s="91">
        <v>83</v>
      </c>
      <c r="E273" s="91">
        <v>115</v>
      </c>
      <c r="F273" s="91">
        <v>75</v>
      </c>
      <c r="G273" s="91">
        <v>74</v>
      </c>
      <c r="H273" s="91">
        <v>53</v>
      </c>
      <c r="I273" s="91">
        <v>10</v>
      </c>
      <c r="K273" s="193" t="s">
        <v>83</v>
      </c>
      <c r="L273" s="193" t="s">
        <v>106</v>
      </c>
      <c r="M273" s="194">
        <v>11</v>
      </c>
      <c r="N273" s="194">
        <v>17</v>
      </c>
      <c r="O273" s="194">
        <v>10</v>
      </c>
      <c r="P273" s="194">
        <v>20</v>
      </c>
      <c r="Q273" s="194">
        <v>7</v>
      </c>
      <c r="R273" s="194">
        <v>10</v>
      </c>
      <c r="T273" s="49">
        <f>Data_Newbs!T13</f>
        <v>117.15</v>
      </c>
    </row>
    <row r="274" spans="1:20" ht="15" customHeight="1">
      <c r="A274" s="61"/>
      <c r="B274" s="90" t="s">
        <v>85</v>
      </c>
      <c r="C274" s="90" t="s">
        <v>107</v>
      </c>
      <c r="D274" s="91">
        <v>104</v>
      </c>
      <c r="E274" s="91">
        <v>99</v>
      </c>
      <c r="F274" s="91">
        <v>108</v>
      </c>
      <c r="G274" s="91">
        <v>86</v>
      </c>
      <c r="H274" s="91">
        <v>54</v>
      </c>
      <c r="I274" s="91">
        <v>21</v>
      </c>
      <c r="K274" s="193" t="s">
        <v>85</v>
      </c>
      <c r="L274" s="193" t="s">
        <v>107</v>
      </c>
      <c r="M274" s="194">
        <v>5</v>
      </c>
      <c r="N274" s="194">
        <v>7</v>
      </c>
      <c r="O274" s="194">
        <v>13</v>
      </c>
      <c r="P274" s="194">
        <v>7</v>
      </c>
      <c r="Q274" s="194">
        <v>10</v>
      </c>
      <c r="R274" s="194">
        <v>21</v>
      </c>
      <c r="T274" s="49">
        <f>Data_Newbs!T14</f>
        <v>110.08</v>
      </c>
    </row>
    <row r="275" spans="1:20" ht="15" customHeight="1">
      <c r="A275" s="61"/>
      <c r="B275" s="90" t="s">
        <v>87</v>
      </c>
      <c r="C275" s="90" t="s">
        <v>108</v>
      </c>
      <c r="D275" s="91">
        <v>76</v>
      </c>
      <c r="E275" s="91">
        <v>86</v>
      </c>
      <c r="F275" s="91">
        <v>53</v>
      </c>
      <c r="G275" s="91">
        <v>77</v>
      </c>
      <c r="H275" s="91">
        <v>84</v>
      </c>
      <c r="I275" s="91">
        <v>9</v>
      </c>
      <c r="K275" s="193" t="s">
        <v>87</v>
      </c>
      <c r="L275" s="193" t="s">
        <v>108</v>
      </c>
      <c r="M275" s="194">
        <v>4</v>
      </c>
      <c r="N275" s="194">
        <v>11</v>
      </c>
      <c r="O275" s="194">
        <v>3</v>
      </c>
      <c r="P275" s="194">
        <v>6</v>
      </c>
      <c r="Q275" s="194">
        <v>8</v>
      </c>
      <c r="R275" s="194">
        <v>9</v>
      </c>
      <c r="T275" s="49">
        <f>Data_Newbs!T15</f>
        <v>92.91</v>
      </c>
    </row>
    <row r="276" spans="1:20" ht="15" customHeight="1">
      <c r="A276" s="61"/>
      <c r="B276" s="90" t="s">
        <v>89</v>
      </c>
      <c r="C276" s="90" t="s">
        <v>109</v>
      </c>
      <c r="D276" s="91">
        <v>30</v>
      </c>
      <c r="E276" s="91">
        <v>16</v>
      </c>
      <c r="F276" s="91">
        <v>31</v>
      </c>
      <c r="G276" s="91">
        <v>32</v>
      </c>
      <c r="H276" s="91">
        <v>21</v>
      </c>
      <c r="I276" s="91">
        <v>16</v>
      </c>
      <c r="K276" s="193" t="s">
        <v>89</v>
      </c>
      <c r="L276" s="193" t="s">
        <v>109</v>
      </c>
      <c r="M276" s="194">
        <v>0</v>
      </c>
      <c r="N276" s="194">
        <v>4</v>
      </c>
      <c r="O276" s="194">
        <v>16</v>
      </c>
      <c r="P276" s="194">
        <v>0</v>
      </c>
      <c r="Q276" s="194">
        <v>7</v>
      </c>
      <c r="R276" s="194">
        <v>16</v>
      </c>
      <c r="T276" s="49">
        <f>Data_Newbs!T16</f>
        <v>60.59</v>
      </c>
    </row>
    <row r="277" spans="1:20" ht="15" customHeight="1">
      <c r="A277" s="61"/>
      <c r="B277" s="90" t="s">
        <v>91</v>
      </c>
      <c r="C277" s="90" t="s">
        <v>110</v>
      </c>
      <c r="D277" s="91">
        <v>25</v>
      </c>
      <c r="E277" s="91">
        <v>32</v>
      </c>
      <c r="F277" s="91">
        <v>19</v>
      </c>
      <c r="G277" s="91">
        <v>11</v>
      </c>
      <c r="H277" s="91">
        <v>17</v>
      </c>
      <c r="I277" s="91">
        <v>2</v>
      </c>
      <c r="K277" s="193" t="s">
        <v>91</v>
      </c>
      <c r="L277" s="193" t="s">
        <v>110</v>
      </c>
      <c r="M277" s="194">
        <v>5</v>
      </c>
      <c r="N277" s="194">
        <v>5</v>
      </c>
      <c r="O277" s="194">
        <v>5</v>
      </c>
      <c r="P277" s="194">
        <v>0</v>
      </c>
      <c r="Q277" s="194">
        <v>1</v>
      </c>
      <c r="R277" s="194">
        <v>2</v>
      </c>
      <c r="T277" s="49">
        <f>Data_Newbs!T17</f>
        <v>33.32</v>
      </c>
    </row>
    <row r="278" spans="1:20" ht="15" customHeight="1">
      <c r="A278" s="61"/>
      <c r="B278" s="92"/>
      <c r="C278" s="92" t="s">
        <v>94</v>
      </c>
      <c r="D278" s="93">
        <v>1669</v>
      </c>
      <c r="E278" s="93">
        <v>1787</v>
      </c>
      <c r="F278" s="93">
        <v>1510</v>
      </c>
      <c r="G278" s="93">
        <v>1644</v>
      </c>
      <c r="H278" s="93">
        <v>1694</v>
      </c>
      <c r="I278" s="93">
        <v>342</v>
      </c>
      <c r="K278" s="193"/>
      <c r="L278" s="195" t="s">
        <v>94</v>
      </c>
      <c r="M278" s="196">
        <v>260</v>
      </c>
      <c r="N278" s="196">
        <v>311</v>
      </c>
      <c r="O278" s="196">
        <v>259</v>
      </c>
      <c r="P278" s="196">
        <v>277</v>
      </c>
      <c r="Q278" s="196">
        <v>343</v>
      </c>
      <c r="R278" s="196">
        <v>342</v>
      </c>
      <c r="T278" s="49">
        <f>Data_Newbs!T18</f>
        <v>1960.4</v>
      </c>
    </row>
    <row r="279" spans="1:20" ht="15" customHeight="1"/>
    <row r="280" spans="1:20" ht="15" customHeight="1"/>
    <row r="281" spans="1:20" ht="15" customHeight="1"/>
    <row r="282" spans="1:20" ht="15" customHeight="1"/>
    <row r="283" spans="1:20" ht="15" customHeight="1"/>
    <row r="284" spans="1:20" ht="15" customHeight="1"/>
    <row r="285" spans="1:20" ht="15" customHeight="1"/>
    <row r="286" spans="1:20" ht="15" customHeight="1"/>
    <row r="287" spans="1:20" ht="15" customHeight="1"/>
    <row r="288" spans="1:20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</sheetData>
  <sheetProtection sheet="1" objects="1" scenarios="1"/>
  <mergeCells count="30">
    <mergeCell ref="V2:W3"/>
    <mergeCell ref="A62:A63"/>
    <mergeCell ref="A243:A244"/>
    <mergeCell ref="A245:A246"/>
    <mergeCell ref="A105:A106"/>
    <mergeCell ref="A107:A108"/>
    <mergeCell ref="A2:A3"/>
    <mergeCell ref="A22:A23"/>
    <mergeCell ref="A42:A43"/>
    <mergeCell ref="A64:A65"/>
    <mergeCell ref="A83:A84"/>
    <mergeCell ref="A85:A86"/>
    <mergeCell ref="A87:A88"/>
    <mergeCell ref="A103:A104"/>
    <mergeCell ref="A123:A124"/>
    <mergeCell ref="A125:A126"/>
    <mergeCell ref="A127:A128"/>
    <mergeCell ref="A143:A144"/>
    <mergeCell ref="A145:A146"/>
    <mergeCell ref="A147:A148"/>
    <mergeCell ref="A163:A164"/>
    <mergeCell ref="A223:A224"/>
    <mergeCell ref="A265:A266"/>
    <mergeCell ref="A225:A226"/>
    <mergeCell ref="A263:A264"/>
    <mergeCell ref="A165:A166"/>
    <mergeCell ref="A183:A184"/>
    <mergeCell ref="A185:A186"/>
    <mergeCell ref="A203:A204"/>
    <mergeCell ref="A205:A20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BF49-B929-45AD-8C40-8800D2F27DDE}">
  <sheetPr codeName="Sheet28"/>
  <dimension ref="A1:J937"/>
  <sheetViews>
    <sheetView topLeftCell="A4" zoomScale="70" zoomScaleNormal="70" workbookViewId="0">
      <selection activeCell="C32" sqref="C32:C33"/>
    </sheetView>
  </sheetViews>
  <sheetFormatPr defaultRowHeight="14.4"/>
  <cols>
    <col min="1" max="1" width="26.88671875" customWidth="1"/>
    <col min="2" max="2" width="8.88671875" style="86"/>
    <col min="3" max="3" width="25.33203125" style="86" customWidth="1"/>
    <col min="4" max="9" width="8.88671875" style="86"/>
  </cols>
  <sheetData>
    <row r="1" spans="1:9" ht="15" customHeight="1">
      <c r="A1" s="204" t="s">
        <v>39</v>
      </c>
      <c r="B1" s="89" t="s">
        <v>59</v>
      </c>
      <c r="C1" s="89" t="s">
        <v>60</v>
      </c>
      <c r="D1" s="89">
        <v>2021</v>
      </c>
      <c r="E1" s="89">
        <v>2022</v>
      </c>
      <c r="F1" s="89">
        <v>2023</v>
      </c>
      <c r="G1" s="89">
        <v>2024</v>
      </c>
      <c r="H1" s="89">
        <v>2025</v>
      </c>
      <c r="I1" s="89">
        <v>2026</v>
      </c>
    </row>
    <row r="2" spans="1:9" ht="15" customHeight="1">
      <c r="A2" s="203"/>
      <c r="B2" s="90" t="s">
        <v>61</v>
      </c>
      <c r="C2" s="90" t="s">
        <v>111</v>
      </c>
      <c r="D2" s="91">
        <v>7</v>
      </c>
      <c r="E2" s="91">
        <v>8</v>
      </c>
      <c r="F2" s="91">
        <v>8</v>
      </c>
      <c r="G2" s="91">
        <v>5</v>
      </c>
      <c r="H2" s="91">
        <v>3</v>
      </c>
      <c r="I2" s="91">
        <v>4</v>
      </c>
    </row>
    <row r="3" spans="1:9" ht="15" customHeight="1">
      <c r="A3" s="203"/>
      <c r="B3" s="90" t="s">
        <v>63</v>
      </c>
      <c r="C3" s="90" t="s">
        <v>112</v>
      </c>
      <c r="D3" s="91">
        <v>22</v>
      </c>
      <c r="E3" s="91">
        <v>18</v>
      </c>
      <c r="F3" s="91">
        <v>17</v>
      </c>
      <c r="G3" s="91">
        <v>14</v>
      </c>
      <c r="H3" s="91">
        <v>14</v>
      </c>
      <c r="I3" s="91">
        <v>8</v>
      </c>
    </row>
    <row r="4" spans="1:9" ht="15" customHeight="1">
      <c r="A4" s="203"/>
      <c r="B4" s="90" t="s">
        <v>65</v>
      </c>
      <c r="C4" s="90" t="s">
        <v>113</v>
      </c>
      <c r="D4" s="91">
        <v>2</v>
      </c>
      <c r="E4" s="91">
        <v>0</v>
      </c>
      <c r="F4" s="91">
        <v>0</v>
      </c>
      <c r="G4" s="91">
        <v>0</v>
      </c>
      <c r="H4" s="91">
        <v>1</v>
      </c>
      <c r="I4" s="91">
        <v>2</v>
      </c>
    </row>
    <row r="5" spans="1:9" ht="15" customHeight="1">
      <c r="A5" s="203"/>
      <c r="B5" s="90" t="s">
        <v>67</v>
      </c>
      <c r="C5" s="90" t="s">
        <v>114</v>
      </c>
      <c r="D5" s="91">
        <v>9</v>
      </c>
      <c r="E5" s="91">
        <v>7</v>
      </c>
      <c r="F5" s="91">
        <v>8</v>
      </c>
      <c r="G5" s="91">
        <v>8</v>
      </c>
      <c r="H5" s="91">
        <v>6</v>
      </c>
      <c r="I5" s="91">
        <v>6</v>
      </c>
    </row>
    <row r="6" spans="1:9" ht="15" customHeight="1">
      <c r="A6" s="203"/>
      <c r="B6" s="90" t="s">
        <v>69</v>
      </c>
      <c r="C6" s="90" t="s">
        <v>115</v>
      </c>
      <c r="D6" s="91">
        <v>32</v>
      </c>
      <c r="E6" s="91">
        <v>32</v>
      </c>
      <c r="F6" s="91">
        <v>33</v>
      </c>
      <c r="G6" s="91">
        <v>34</v>
      </c>
      <c r="H6" s="91">
        <v>29</v>
      </c>
      <c r="I6" s="91">
        <v>28</v>
      </c>
    </row>
    <row r="7" spans="1:9" ht="15" customHeight="1">
      <c r="A7" s="203"/>
      <c r="B7" s="90" t="s">
        <v>71</v>
      </c>
      <c r="C7" s="90" t="s">
        <v>116</v>
      </c>
      <c r="D7" s="91">
        <v>10</v>
      </c>
      <c r="E7" s="91">
        <v>5</v>
      </c>
      <c r="F7" s="91">
        <v>5</v>
      </c>
      <c r="G7" s="91">
        <v>6</v>
      </c>
      <c r="H7" s="91">
        <v>9</v>
      </c>
      <c r="I7" s="91">
        <v>7</v>
      </c>
    </row>
    <row r="8" spans="1:9" ht="15" customHeight="1">
      <c r="A8" s="203"/>
      <c r="B8" s="90" t="s">
        <v>73</v>
      </c>
      <c r="C8" s="90" t="s">
        <v>117</v>
      </c>
      <c r="D8" s="91">
        <v>4</v>
      </c>
      <c r="E8" s="91">
        <v>1</v>
      </c>
      <c r="F8" s="91">
        <v>2</v>
      </c>
      <c r="G8" s="91">
        <v>3</v>
      </c>
      <c r="H8" s="91">
        <v>0</v>
      </c>
      <c r="I8" s="91">
        <v>1</v>
      </c>
    </row>
    <row r="9" spans="1:9" ht="15" customHeight="1">
      <c r="A9" s="203"/>
      <c r="B9" s="90" t="s">
        <v>75</v>
      </c>
      <c r="C9" s="90" t="s">
        <v>118</v>
      </c>
      <c r="D9" s="91">
        <v>3</v>
      </c>
      <c r="E9" s="91">
        <v>9</v>
      </c>
      <c r="F9" s="91">
        <v>2</v>
      </c>
      <c r="G9" s="91">
        <v>6</v>
      </c>
      <c r="H9" s="91">
        <v>6</v>
      </c>
      <c r="I9" s="91">
        <v>5</v>
      </c>
    </row>
    <row r="10" spans="1:9" ht="15" customHeight="1">
      <c r="A10" s="203"/>
      <c r="B10" s="90" t="s">
        <v>77</v>
      </c>
      <c r="C10" s="90" t="s">
        <v>119</v>
      </c>
      <c r="D10" s="91">
        <v>10</v>
      </c>
      <c r="E10" s="91">
        <v>11</v>
      </c>
      <c r="F10" s="91">
        <v>9</v>
      </c>
      <c r="G10" s="91">
        <v>9</v>
      </c>
      <c r="H10" s="91">
        <v>7</v>
      </c>
      <c r="I10" s="91">
        <v>9</v>
      </c>
    </row>
    <row r="11" spans="1:9" ht="15" customHeight="1">
      <c r="A11" s="203"/>
      <c r="B11" s="90" t="s">
        <v>79</v>
      </c>
      <c r="C11" s="90" t="s">
        <v>120</v>
      </c>
      <c r="D11" s="91">
        <v>8</v>
      </c>
      <c r="E11" s="91">
        <v>5</v>
      </c>
      <c r="F11" s="91">
        <v>7</v>
      </c>
      <c r="G11" s="91">
        <v>6</v>
      </c>
      <c r="H11" s="91">
        <v>5</v>
      </c>
      <c r="I11" s="91">
        <v>6</v>
      </c>
    </row>
    <row r="12" spans="1:9" ht="15" customHeight="1">
      <c r="A12" s="203"/>
      <c r="B12" s="90" t="s">
        <v>81</v>
      </c>
      <c r="C12" s="90" t="s">
        <v>121</v>
      </c>
      <c r="D12" s="91">
        <v>6</v>
      </c>
      <c r="E12" s="91">
        <v>6</v>
      </c>
      <c r="F12" s="91">
        <v>4</v>
      </c>
      <c r="G12" s="91">
        <v>4</v>
      </c>
      <c r="H12" s="91">
        <v>7</v>
      </c>
      <c r="I12" s="91">
        <v>6</v>
      </c>
    </row>
    <row r="13" spans="1:9" ht="15" customHeight="1">
      <c r="A13" s="203"/>
      <c r="B13" s="90" t="s">
        <v>83</v>
      </c>
      <c r="C13" s="90" t="s">
        <v>122</v>
      </c>
      <c r="D13" s="91">
        <v>9</v>
      </c>
      <c r="E13" s="91">
        <v>6</v>
      </c>
      <c r="F13" s="91">
        <v>4</v>
      </c>
      <c r="G13" s="91">
        <v>5</v>
      </c>
      <c r="H13" s="91">
        <v>7</v>
      </c>
      <c r="I13" s="91">
        <v>6</v>
      </c>
    </row>
    <row r="14" spans="1:9" ht="15" customHeight="1">
      <c r="A14" s="203"/>
      <c r="B14" s="90" t="s">
        <v>85</v>
      </c>
      <c r="C14" s="90" t="s">
        <v>123</v>
      </c>
      <c r="D14" s="91">
        <v>1</v>
      </c>
      <c r="E14" s="91">
        <v>0</v>
      </c>
      <c r="F14" s="91">
        <v>0</v>
      </c>
      <c r="G14" s="91">
        <v>0</v>
      </c>
      <c r="H14" s="91">
        <v>0</v>
      </c>
      <c r="I14" s="91">
        <v>0</v>
      </c>
    </row>
    <row r="15" spans="1:9" ht="15" customHeight="1">
      <c r="A15" s="203"/>
      <c r="B15" s="90" t="s">
        <v>87</v>
      </c>
      <c r="C15" s="90" t="s">
        <v>124</v>
      </c>
      <c r="D15" s="91">
        <v>0</v>
      </c>
      <c r="E15" s="91">
        <v>0</v>
      </c>
      <c r="F15" s="91">
        <v>0</v>
      </c>
      <c r="G15" s="91">
        <v>0</v>
      </c>
      <c r="H15" s="91">
        <v>0</v>
      </c>
      <c r="I15" s="91">
        <v>0</v>
      </c>
    </row>
    <row r="16" spans="1:9" ht="15" customHeight="1">
      <c r="A16" s="203"/>
      <c r="B16" s="90" t="s">
        <v>89</v>
      </c>
      <c r="C16" s="90" t="s">
        <v>125</v>
      </c>
      <c r="D16" s="91">
        <v>6</v>
      </c>
      <c r="E16" s="91">
        <v>6</v>
      </c>
      <c r="F16" s="91">
        <v>5</v>
      </c>
      <c r="G16" s="91">
        <v>5</v>
      </c>
      <c r="H16" s="91">
        <v>3</v>
      </c>
      <c r="I16" s="91">
        <v>2</v>
      </c>
    </row>
    <row r="17" spans="1:10" ht="15" customHeight="1">
      <c r="A17" s="203"/>
      <c r="B17" s="90" t="s">
        <v>91</v>
      </c>
      <c r="C17" s="90" t="s">
        <v>126</v>
      </c>
      <c r="D17" s="91">
        <v>0</v>
      </c>
      <c r="E17" s="91">
        <v>0</v>
      </c>
      <c r="F17" s="91">
        <v>0</v>
      </c>
      <c r="G17" s="91">
        <v>0</v>
      </c>
      <c r="H17" s="91">
        <v>0</v>
      </c>
      <c r="I17" s="91">
        <v>0</v>
      </c>
    </row>
    <row r="18" spans="1:10" ht="15" customHeight="1">
      <c r="A18" s="203"/>
      <c r="B18" s="92"/>
      <c r="C18" s="92" t="s">
        <v>94</v>
      </c>
      <c r="D18" s="93">
        <v>129</v>
      </c>
      <c r="E18" s="93">
        <v>114</v>
      </c>
      <c r="F18" s="93">
        <v>104</v>
      </c>
      <c r="G18" s="93">
        <v>105</v>
      </c>
      <c r="H18" s="93">
        <v>97</v>
      </c>
      <c r="I18" s="93">
        <v>90</v>
      </c>
    </row>
    <row r="19" spans="1:10" ht="15" customHeight="1"/>
    <row r="20" spans="1:10" ht="15" customHeight="1">
      <c r="D20" s="94"/>
      <c r="E20" s="94"/>
      <c r="F20" s="94"/>
      <c r="G20" s="94"/>
      <c r="H20" s="94"/>
      <c r="I20" s="94"/>
      <c r="J20" s="10"/>
    </row>
    <row r="21" spans="1:10" ht="15" customHeight="1">
      <c r="A21" s="200" t="s">
        <v>40</v>
      </c>
      <c r="B21" s="95" t="s">
        <v>59</v>
      </c>
      <c r="C21" s="95" t="s">
        <v>60</v>
      </c>
      <c r="D21" s="95">
        <v>2021</v>
      </c>
      <c r="E21" s="95">
        <v>2022</v>
      </c>
      <c r="F21" s="95">
        <v>2023</v>
      </c>
      <c r="G21" s="95">
        <v>2024</v>
      </c>
      <c r="H21" s="95">
        <v>2025</v>
      </c>
      <c r="I21" s="95">
        <v>2026</v>
      </c>
    </row>
    <row r="22" spans="1:10" ht="15" customHeight="1">
      <c r="A22" s="27"/>
      <c r="B22" s="96" t="s">
        <v>61</v>
      </c>
      <c r="C22" s="96" t="s">
        <v>111</v>
      </c>
      <c r="D22" s="97">
        <v>69</v>
      </c>
      <c r="E22" s="97">
        <v>58</v>
      </c>
      <c r="F22" s="97">
        <v>54</v>
      </c>
      <c r="G22" s="97">
        <v>53</v>
      </c>
      <c r="H22" s="97">
        <v>61</v>
      </c>
      <c r="I22" s="97">
        <v>67</v>
      </c>
    </row>
    <row r="23" spans="1:10" ht="15" customHeight="1">
      <c r="A23" s="201"/>
      <c r="B23" s="96" t="s">
        <v>63</v>
      </c>
      <c r="C23" s="96" t="s">
        <v>112</v>
      </c>
      <c r="D23" s="97">
        <v>90</v>
      </c>
      <c r="E23" s="97">
        <v>88</v>
      </c>
      <c r="F23" s="97">
        <v>80</v>
      </c>
      <c r="G23" s="97">
        <v>65</v>
      </c>
      <c r="H23" s="97">
        <v>65</v>
      </c>
      <c r="I23" s="97">
        <v>74</v>
      </c>
    </row>
    <row r="24" spans="1:10" ht="15" customHeight="1">
      <c r="A24" s="201"/>
      <c r="B24" s="96" t="s">
        <v>65</v>
      </c>
      <c r="C24" s="96" t="s">
        <v>113</v>
      </c>
      <c r="D24" s="97">
        <v>56</v>
      </c>
      <c r="E24" s="97">
        <v>52</v>
      </c>
      <c r="F24" s="97">
        <v>49</v>
      </c>
      <c r="G24" s="97">
        <v>44</v>
      </c>
      <c r="H24" s="97">
        <v>42</v>
      </c>
      <c r="I24" s="97">
        <v>41</v>
      </c>
    </row>
    <row r="25" spans="1:10" ht="15" customHeight="1">
      <c r="A25" s="201"/>
      <c r="B25" s="96" t="s">
        <v>67</v>
      </c>
      <c r="C25" s="96" t="s">
        <v>114</v>
      </c>
      <c r="D25" s="97">
        <v>144</v>
      </c>
      <c r="E25" s="97">
        <v>118</v>
      </c>
      <c r="F25" s="97">
        <v>123</v>
      </c>
      <c r="G25" s="97">
        <v>111</v>
      </c>
      <c r="H25" s="97">
        <v>98</v>
      </c>
      <c r="I25" s="97">
        <v>102</v>
      </c>
    </row>
    <row r="26" spans="1:10" ht="15" customHeight="1">
      <c r="A26" s="201"/>
      <c r="B26" s="96" t="s">
        <v>69</v>
      </c>
      <c r="C26" s="96" t="s">
        <v>115</v>
      </c>
      <c r="D26" s="97">
        <v>140</v>
      </c>
      <c r="E26" s="97">
        <v>114</v>
      </c>
      <c r="F26" s="97">
        <v>120</v>
      </c>
      <c r="G26" s="97">
        <v>116</v>
      </c>
      <c r="H26" s="97">
        <v>113</v>
      </c>
      <c r="I26" s="97">
        <v>109</v>
      </c>
    </row>
    <row r="27" spans="1:10" ht="15" customHeight="1">
      <c r="A27" s="201"/>
      <c r="B27" s="96" t="s">
        <v>71</v>
      </c>
      <c r="C27" s="96" t="s">
        <v>116</v>
      </c>
      <c r="D27" s="97">
        <v>72</v>
      </c>
      <c r="E27" s="97">
        <v>57</v>
      </c>
      <c r="F27" s="97">
        <v>61</v>
      </c>
      <c r="G27" s="97">
        <v>53</v>
      </c>
      <c r="H27" s="97">
        <v>45</v>
      </c>
      <c r="I27" s="97">
        <v>46</v>
      </c>
    </row>
    <row r="28" spans="1:10" ht="15" customHeight="1">
      <c r="A28" s="201"/>
      <c r="B28" s="96" t="s">
        <v>73</v>
      </c>
      <c r="C28" s="96" t="s">
        <v>117</v>
      </c>
      <c r="D28" s="97">
        <v>52</v>
      </c>
      <c r="E28" s="97">
        <v>48</v>
      </c>
      <c r="F28" s="97">
        <v>48</v>
      </c>
      <c r="G28" s="97">
        <v>42</v>
      </c>
      <c r="H28" s="97">
        <v>45</v>
      </c>
      <c r="I28" s="97">
        <v>44</v>
      </c>
    </row>
    <row r="29" spans="1:10" ht="15" customHeight="1">
      <c r="A29" s="201"/>
      <c r="B29" s="96" t="s">
        <v>75</v>
      </c>
      <c r="C29" s="96" t="s">
        <v>118</v>
      </c>
      <c r="D29" s="97">
        <v>49</v>
      </c>
      <c r="E29" s="97">
        <v>51</v>
      </c>
      <c r="F29" s="97">
        <v>49</v>
      </c>
      <c r="G29" s="97">
        <v>39</v>
      </c>
      <c r="H29" s="97">
        <v>35</v>
      </c>
      <c r="I29" s="97">
        <v>37</v>
      </c>
    </row>
    <row r="30" spans="1:10" ht="15" customHeight="1">
      <c r="A30" s="201"/>
      <c r="B30" s="96" t="s">
        <v>77</v>
      </c>
      <c r="C30" s="96" t="s">
        <v>119</v>
      </c>
      <c r="D30" s="97">
        <v>39</v>
      </c>
      <c r="E30" s="97">
        <v>38</v>
      </c>
      <c r="F30" s="97">
        <v>39</v>
      </c>
      <c r="G30" s="97">
        <v>38</v>
      </c>
      <c r="H30" s="97">
        <v>38</v>
      </c>
      <c r="I30" s="97">
        <v>42</v>
      </c>
    </row>
    <row r="31" spans="1:10" ht="15" customHeight="1">
      <c r="A31" s="201"/>
      <c r="B31" s="96" t="s">
        <v>79</v>
      </c>
      <c r="C31" s="96" t="s">
        <v>120</v>
      </c>
      <c r="D31" s="97">
        <v>23</v>
      </c>
      <c r="E31" s="97">
        <v>19</v>
      </c>
      <c r="F31" s="97">
        <v>24</v>
      </c>
      <c r="G31" s="97">
        <v>25</v>
      </c>
      <c r="H31" s="97">
        <v>20</v>
      </c>
      <c r="I31" s="97">
        <v>24</v>
      </c>
    </row>
    <row r="32" spans="1:10" ht="15" customHeight="1">
      <c r="A32" s="201"/>
      <c r="B32" s="96" t="s">
        <v>81</v>
      </c>
      <c r="C32" s="96" t="s">
        <v>121</v>
      </c>
      <c r="D32" s="97">
        <v>40</v>
      </c>
      <c r="E32" s="97">
        <v>36</v>
      </c>
      <c r="F32" s="97">
        <v>27</v>
      </c>
      <c r="G32" s="97">
        <v>28</v>
      </c>
      <c r="H32" s="97">
        <v>23</v>
      </c>
      <c r="I32" s="97">
        <v>25</v>
      </c>
    </row>
    <row r="33" spans="1:9" ht="15" customHeight="1">
      <c r="A33" s="201"/>
      <c r="B33" s="96" t="s">
        <v>83</v>
      </c>
      <c r="C33" s="96" t="s">
        <v>122</v>
      </c>
      <c r="D33" s="97">
        <v>54</v>
      </c>
      <c r="E33" s="97">
        <v>47</v>
      </c>
      <c r="F33" s="97">
        <v>45</v>
      </c>
      <c r="G33" s="97">
        <v>31</v>
      </c>
      <c r="H33" s="97">
        <v>28</v>
      </c>
      <c r="I33" s="97">
        <v>28</v>
      </c>
    </row>
    <row r="34" spans="1:9" ht="15" customHeight="1">
      <c r="A34" s="201"/>
      <c r="B34" s="96" t="s">
        <v>85</v>
      </c>
      <c r="C34" s="96" t="s">
        <v>123</v>
      </c>
      <c r="D34" s="97">
        <v>27</v>
      </c>
      <c r="E34" s="97">
        <v>24</v>
      </c>
      <c r="F34" s="97">
        <v>21</v>
      </c>
      <c r="G34" s="97">
        <v>24</v>
      </c>
      <c r="H34" s="97">
        <v>23</v>
      </c>
      <c r="I34" s="97">
        <v>26</v>
      </c>
    </row>
    <row r="35" spans="1:9" ht="15" customHeight="1">
      <c r="A35" s="201"/>
      <c r="B35" s="96" t="s">
        <v>87</v>
      </c>
      <c r="C35" s="96" t="s">
        <v>124</v>
      </c>
      <c r="D35" s="97">
        <v>58</v>
      </c>
      <c r="E35" s="97">
        <v>52</v>
      </c>
      <c r="F35" s="97">
        <v>55</v>
      </c>
      <c r="G35" s="97">
        <v>44</v>
      </c>
      <c r="H35" s="97">
        <v>49</v>
      </c>
      <c r="I35" s="97">
        <v>50</v>
      </c>
    </row>
    <row r="36" spans="1:9" ht="15" customHeight="1">
      <c r="A36" s="201"/>
      <c r="B36" s="96" t="s">
        <v>89</v>
      </c>
      <c r="C36" s="96" t="s">
        <v>125</v>
      </c>
      <c r="D36" s="97">
        <v>4</v>
      </c>
      <c r="E36" s="97">
        <v>1</v>
      </c>
      <c r="F36" s="97">
        <v>3</v>
      </c>
      <c r="G36" s="97">
        <v>4</v>
      </c>
      <c r="H36" s="97">
        <v>2</v>
      </c>
      <c r="I36" s="97">
        <v>2</v>
      </c>
    </row>
    <row r="37" spans="1:9" ht="15" customHeight="1">
      <c r="A37" s="201"/>
      <c r="B37" s="96" t="s">
        <v>91</v>
      </c>
      <c r="C37" s="96" t="s">
        <v>126</v>
      </c>
      <c r="D37" s="97">
        <v>15</v>
      </c>
      <c r="E37" s="97">
        <v>9</v>
      </c>
      <c r="F37" s="97">
        <v>9</v>
      </c>
      <c r="G37" s="97">
        <v>5</v>
      </c>
      <c r="H37" s="97">
        <v>9</v>
      </c>
      <c r="I37" s="97">
        <v>8</v>
      </c>
    </row>
    <row r="38" spans="1:9" ht="15" customHeight="1">
      <c r="A38" s="201"/>
      <c r="B38" s="98"/>
      <c r="C38" s="98" t="s">
        <v>94</v>
      </c>
      <c r="D38" s="99">
        <v>932</v>
      </c>
      <c r="E38" s="99">
        <v>812</v>
      </c>
      <c r="F38" s="99">
        <v>807</v>
      </c>
      <c r="G38" s="99">
        <v>722</v>
      </c>
      <c r="H38" s="99">
        <v>696</v>
      </c>
      <c r="I38" s="99">
        <v>725</v>
      </c>
    </row>
    <row r="39" spans="1:9" ht="15" customHeight="1"/>
    <row r="40" spans="1:9" ht="15" customHeight="1"/>
    <row r="41" spans="1:9" ht="15" customHeight="1">
      <c r="A41" s="202" t="s">
        <v>41</v>
      </c>
      <c r="B41" s="80" t="s">
        <v>59</v>
      </c>
      <c r="C41" s="80" t="s">
        <v>60</v>
      </c>
      <c r="D41" s="80">
        <v>2021</v>
      </c>
      <c r="E41" s="80">
        <v>2022</v>
      </c>
      <c r="F41" s="80">
        <v>2023</v>
      </c>
      <c r="G41" s="80">
        <v>2024</v>
      </c>
      <c r="H41" s="80">
        <v>2025</v>
      </c>
      <c r="I41" s="80">
        <v>2026</v>
      </c>
    </row>
    <row r="42" spans="1:9" ht="15" customHeight="1">
      <c r="A42" s="65"/>
      <c r="B42" s="81" t="s">
        <v>61</v>
      </c>
      <c r="C42" s="81" t="s">
        <v>111</v>
      </c>
      <c r="D42" s="82">
        <v>36</v>
      </c>
      <c r="E42" s="82">
        <v>29</v>
      </c>
      <c r="F42" s="82">
        <v>33</v>
      </c>
      <c r="G42" s="82">
        <v>33</v>
      </c>
      <c r="H42" s="82">
        <v>29</v>
      </c>
      <c r="I42" s="82">
        <v>29</v>
      </c>
    </row>
    <row r="43" spans="1:9" ht="15" customHeight="1">
      <c r="A43" s="65"/>
      <c r="B43" s="81" t="s">
        <v>63</v>
      </c>
      <c r="C43" s="81" t="s">
        <v>112</v>
      </c>
      <c r="D43" s="82">
        <v>70</v>
      </c>
      <c r="E43" s="82">
        <v>54</v>
      </c>
      <c r="F43" s="82">
        <v>48</v>
      </c>
      <c r="G43" s="82">
        <v>39</v>
      </c>
      <c r="H43" s="82">
        <v>36</v>
      </c>
      <c r="I43" s="82">
        <v>37</v>
      </c>
    </row>
    <row r="44" spans="1:9" ht="15" customHeight="1">
      <c r="A44" s="65"/>
      <c r="B44" s="81" t="s">
        <v>65</v>
      </c>
      <c r="C44" s="81" t="s">
        <v>113</v>
      </c>
      <c r="D44" s="82">
        <v>102</v>
      </c>
      <c r="E44" s="82">
        <v>82</v>
      </c>
      <c r="F44" s="82">
        <v>82</v>
      </c>
      <c r="G44" s="82">
        <v>66</v>
      </c>
      <c r="H44" s="82">
        <v>35</v>
      </c>
      <c r="I44" s="82">
        <v>30</v>
      </c>
    </row>
    <row r="45" spans="1:9" ht="15" customHeight="1">
      <c r="A45" s="65"/>
      <c r="B45" s="81" t="s">
        <v>67</v>
      </c>
      <c r="C45" s="81" t="s">
        <v>114</v>
      </c>
      <c r="D45" s="82">
        <v>66</v>
      </c>
      <c r="E45" s="82">
        <v>50</v>
      </c>
      <c r="F45" s="82">
        <v>36</v>
      </c>
      <c r="G45" s="82">
        <v>42</v>
      </c>
      <c r="H45" s="82">
        <v>38</v>
      </c>
      <c r="I45" s="82">
        <v>41</v>
      </c>
    </row>
    <row r="46" spans="1:9" ht="15" customHeight="1">
      <c r="A46" s="65"/>
      <c r="B46" s="81" t="s">
        <v>69</v>
      </c>
      <c r="C46" s="81" t="s">
        <v>115</v>
      </c>
      <c r="D46" s="82">
        <v>163</v>
      </c>
      <c r="E46" s="82">
        <v>128</v>
      </c>
      <c r="F46" s="82">
        <v>137</v>
      </c>
      <c r="G46" s="82">
        <v>118</v>
      </c>
      <c r="H46" s="82">
        <v>126</v>
      </c>
      <c r="I46" s="82">
        <v>117</v>
      </c>
    </row>
    <row r="47" spans="1:9" ht="15" customHeight="1">
      <c r="A47" s="65"/>
      <c r="B47" s="81" t="s">
        <v>71</v>
      </c>
      <c r="C47" s="81" t="s">
        <v>116</v>
      </c>
      <c r="D47" s="82">
        <v>23</v>
      </c>
      <c r="E47" s="82">
        <v>17</v>
      </c>
      <c r="F47" s="82">
        <v>17</v>
      </c>
      <c r="G47" s="82">
        <v>27</v>
      </c>
      <c r="H47" s="82">
        <v>23</v>
      </c>
      <c r="I47" s="82">
        <v>23</v>
      </c>
    </row>
    <row r="48" spans="1:9" ht="15" customHeight="1">
      <c r="A48" s="65"/>
      <c r="B48" s="81" t="s">
        <v>73</v>
      </c>
      <c r="C48" s="81" t="s">
        <v>117</v>
      </c>
      <c r="D48" s="82">
        <v>21</v>
      </c>
      <c r="E48" s="82">
        <v>12</v>
      </c>
      <c r="F48" s="82">
        <v>21</v>
      </c>
      <c r="G48" s="82">
        <v>31</v>
      </c>
      <c r="H48" s="82">
        <v>33</v>
      </c>
      <c r="I48" s="82">
        <v>31</v>
      </c>
    </row>
    <row r="49" spans="1:9" ht="15" customHeight="1">
      <c r="A49" s="65"/>
      <c r="B49" s="81" t="s">
        <v>75</v>
      </c>
      <c r="C49" s="81" t="s">
        <v>118</v>
      </c>
      <c r="D49" s="82">
        <v>29</v>
      </c>
      <c r="E49" s="82">
        <v>33</v>
      </c>
      <c r="F49" s="82">
        <v>34</v>
      </c>
      <c r="G49" s="82">
        <v>20</v>
      </c>
      <c r="H49" s="82">
        <v>13</v>
      </c>
      <c r="I49" s="82">
        <v>10</v>
      </c>
    </row>
    <row r="50" spans="1:9" ht="15" customHeight="1">
      <c r="A50" s="65"/>
      <c r="B50" s="81" t="s">
        <v>77</v>
      </c>
      <c r="C50" s="81" t="s">
        <v>119</v>
      </c>
      <c r="D50" s="82">
        <v>35</v>
      </c>
      <c r="E50" s="82">
        <v>31</v>
      </c>
      <c r="F50" s="82">
        <v>40</v>
      </c>
      <c r="G50" s="82">
        <v>30</v>
      </c>
      <c r="H50" s="82">
        <v>26</v>
      </c>
      <c r="I50" s="82">
        <v>30</v>
      </c>
    </row>
    <row r="51" spans="1:9" ht="15" customHeight="1">
      <c r="A51" s="65"/>
      <c r="B51" s="81" t="s">
        <v>79</v>
      </c>
      <c r="C51" s="81" t="s">
        <v>120</v>
      </c>
      <c r="D51" s="82">
        <v>11</v>
      </c>
      <c r="E51" s="82">
        <v>2</v>
      </c>
      <c r="F51" s="82">
        <v>2</v>
      </c>
      <c r="G51" s="82">
        <v>2</v>
      </c>
      <c r="H51" s="82">
        <v>3</v>
      </c>
      <c r="I51" s="82">
        <v>2</v>
      </c>
    </row>
    <row r="52" spans="1:9" ht="15" customHeight="1">
      <c r="A52" s="65"/>
      <c r="B52" s="81" t="s">
        <v>81</v>
      </c>
      <c r="C52" s="81" t="s">
        <v>121</v>
      </c>
      <c r="D52" s="82">
        <v>14</v>
      </c>
      <c r="E52" s="82">
        <v>8</v>
      </c>
      <c r="F52" s="82">
        <v>12</v>
      </c>
      <c r="G52" s="82">
        <v>12</v>
      </c>
      <c r="H52" s="82">
        <v>12</v>
      </c>
      <c r="I52" s="82">
        <v>11</v>
      </c>
    </row>
    <row r="53" spans="1:9" ht="15" customHeight="1">
      <c r="A53" s="65"/>
      <c r="B53" s="81" t="s">
        <v>83</v>
      </c>
      <c r="C53" s="81" t="s">
        <v>122</v>
      </c>
      <c r="D53" s="82">
        <v>44</v>
      </c>
      <c r="E53" s="82">
        <v>34</v>
      </c>
      <c r="F53" s="82">
        <v>34</v>
      </c>
      <c r="G53" s="82">
        <v>29</v>
      </c>
      <c r="H53" s="82">
        <v>24</v>
      </c>
      <c r="I53" s="82">
        <v>28</v>
      </c>
    </row>
    <row r="54" spans="1:9" ht="15" customHeight="1">
      <c r="A54" s="65"/>
      <c r="B54" s="81" t="s">
        <v>85</v>
      </c>
      <c r="C54" s="81" t="s">
        <v>123</v>
      </c>
      <c r="D54" s="82">
        <v>122</v>
      </c>
      <c r="E54" s="82">
        <v>105</v>
      </c>
      <c r="F54" s="82">
        <v>97</v>
      </c>
      <c r="G54" s="82">
        <v>54</v>
      </c>
      <c r="H54" s="82">
        <v>38</v>
      </c>
      <c r="I54" s="82">
        <v>46</v>
      </c>
    </row>
    <row r="55" spans="1:9" ht="15" customHeight="1">
      <c r="A55" s="65"/>
      <c r="B55" s="81" t="s">
        <v>87</v>
      </c>
      <c r="C55" s="81" t="s">
        <v>124</v>
      </c>
      <c r="D55" s="82">
        <v>18</v>
      </c>
      <c r="E55" s="82">
        <v>14</v>
      </c>
      <c r="F55" s="82">
        <v>10</v>
      </c>
      <c r="G55" s="82">
        <v>14</v>
      </c>
      <c r="H55" s="82">
        <v>13</v>
      </c>
      <c r="I55" s="82">
        <v>12</v>
      </c>
    </row>
    <row r="56" spans="1:9" ht="15" customHeight="1">
      <c r="A56" s="65"/>
      <c r="B56" s="81" t="s">
        <v>89</v>
      </c>
      <c r="C56" s="81" t="s">
        <v>125</v>
      </c>
      <c r="D56" s="82">
        <v>12</v>
      </c>
      <c r="E56" s="82">
        <v>4</v>
      </c>
      <c r="F56" s="82">
        <v>4</v>
      </c>
      <c r="G56" s="82">
        <v>5</v>
      </c>
      <c r="H56" s="82">
        <v>5</v>
      </c>
      <c r="I56" s="82">
        <v>5</v>
      </c>
    </row>
    <row r="57" spans="1:9" ht="15" customHeight="1">
      <c r="A57" s="65"/>
      <c r="B57" s="81" t="s">
        <v>91</v>
      </c>
      <c r="C57" s="81" t="s">
        <v>126</v>
      </c>
      <c r="D57" s="82">
        <v>3</v>
      </c>
      <c r="E57" s="82">
        <v>3</v>
      </c>
      <c r="F57" s="82">
        <v>3</v>
      </c>
      <c r="G57" s="82">
        <v>1</v>
      </c>
      <c r="H57" s="82">
        <v>2</v>
      </c>
      <c r="I57" s="82">
        <v>1</v>
      </c>
    </row>
    <row r="58" spans="1:9" ht="15" customHeight="1">
      <c r="A58" s="65"/>
      <c r="B58" s="83"/>
      <c r="C58" s="83" t="s">
        <v>94</v>
      </c>
      <c r="D58" s="84">
        <v>769</v>
      </c>
      <c r="E58" s="84">
        <v>606</v>
      </c>
      <c r="F58" s="84">
        <v>610</v>
      </c>
      <c r="G58" s="84">
        <v>523</v>
      </c>
      <c r="H58" s="84">
        <v>456</v>
      </c>
      <c r="I58" s="84">
        <v>453</v>
      </c>
    </row>
    <row r="59" spans="1:9" ht="15" customHeight="1"/>
    <row r="60" spans="1:9" ht="15" customHeight="1"/>
    <row r="61" spans="1:9" ht="15" customHeight="1">
      <c r="A61" s="55" t="s">
        <v>47</v>
      </c>
      <c r="B61" s="100" t="s">
        <v>59</v>
      </c>
      <c r="C61" s="100" t="s">
        <v>60</v>
      </c>
      <c r="D61" s="100">
        <v>2021</v>
      </c>
      <c r="E61" s="100">
        <v>2022</v>
      </c>
      <c r="F61" s="100">
        <v>2023</v>
      </c>
      <c r="G61" s="100">
        <v>2024</v>
      </c>
      <c r="H61" s="100">
        <v>2025</v>
      </c>
      <c r="I61" s="100">
        <v>2026</v>
      </c>
    </row>
    <row r="62" spans="1:9" ht="15" customHeight="1">
      <c r="A62" s="290"/>
      <c r="B62" s="101" t="s">
        <v>61</v>
      </c>
      <c r="C62" s="101" t="s">
        <v>111</v>
      </c>
      <c r="D62" s="102">
        <v>0</v>
      </c>
      <c r="E62" s="102">
        <v>0</v>
      </c>
      <c r="F62" s="102">
        <v>0</v>
      </c>
      <c r="G62" s="102">
        <v>0</v>
      </c>
      <c r="H62" s="102">
        <v>0</v>
      </c>
      <c r="I62" s="102">
        <v>0</v>
      </c>
    </row>
    <row r="63" spans="1:9" ht="15" customHeight="1">
      <c r="A63" s="290"/>
      <c r="B63" s="101" t="s">
        <v>63</v>
      </c>
      <c r="C63" s="101" t="s">
        <v>112</v>
      </c>
      <c r="D63" s="102">
        <v>9</v>
      </c>
      <c r="E63" s="102">
        <v>7</v>
      </c>
      <c r="F63" s="102">
        <v>8</v>
      </c>
      <c r="G63" s="102">
        <v>6</v>
      </c>
      <c r="H63" s="102">
        <v>4</v>
      </c>
      <c r="I63" s="102">
        <v>4</v>
      </c>
    </row>
    <row r="64" spans="1:9" ht="15" customHeight="1">
      <c r="A64" s="290"/>
      <c r="B64" s="101" t="s">
        <v>65</v>
      </c>
      <c r="C64" s="101" t="s">
        <v>113</v>
      </c>
      <c r="D64" s="102">
        <v>0</v>
      </c>
      <c r="E64" s="102">
        <v>0</v>
      </c>
      <c r="F64" s="102">
        <v>0</v>
      </c>
      <c r="G64" s="102">
        <v>0</v>
      </c>
      <c r="H64" s="102">
        <v>0</v>
      </c>
      <c r="I64" s="102">
        <v>0</v>
      </c>
    </row>
    <row r="65" spans="1:9" ht="15" customHeight="1">
      <c r="A65" s="290"/>
      <c r="B65" s="101" t="s">
        <v>67</v>
      </c>
      <c r="C65" s="101" t="s">
        <v>114</v>
      </c>
      <c r="D65" s="102">
        <v>18</v>
      </c>
      <c r="E65" s="102">
        <v>16</v>
      </c>
      <c r="F65" s="102">
        <v>7</v>
      </c>
      <c r="G65" s="102">
        <v>9</v>
      </c>
      <c r="H65" s="102">
        <v>8</v>
      </c>
      <c r="I65" s="102">
        <v>6</v>
      </c>
    </row>
    <row r="66" spans="1:9" ht="15" customHeight="1">
      <c r="A66" s="13"/>
      <c r="B66" s="101" t="s">
        <v>69</v>
      </c>
      <c r="C66" s="101" t="s">
        <v>115</v>
      </c>
      <c r="D66" s="102">
        <v>12</v>
      </c>
      <c r="E66" s="102">
        <v>7</v>
      </c>
      <c r="F66" s="102">
        <v>4</v>
      </c>
      <c r="G66" s="102">
        <v>4</v>
      </c>
      <c r="H66" s="102">
        <v>3</v>
      </c>
      <c r="I66" s="102">
        <v>5</v>
      </c>
    </row>
    <row r="67" spans="1:9" ht="15" customHeight="1">
      <c r="A67" s="13"/>
      <c r="B67" s="101" t="s">
        <v>71</v>
      </c>
      <c r="C67" s="101" t="s">
        <v>116</v>
      </c>
      <c r="D67" s="102">
        <v>2</v>
      </c>
      <c r="E67" s="102">
        <v>3</v>
      </c>
      <c r="F67" s="102">
        <v>4</v>
      </c>
      <c r="G67" s="102">
        <v>4</v>
      </c>
      <c r="H67" s="102">
        <v>6</v>
      </c>
      <c r="I67" s="102">
        <v>6</v>
      </c>
    </row>
    <row r="68" spans="1:9" ht="15" customHeight="1">
      <c r="A68" s="13"/>
      <c r="B68" s="101" t="s">
        <v>73</v>
      </c>
      <c r="C68" s="101" t="s">
        <v>117</v>
      </c>
      <c r="D68" s="102">
        <v>2</v>
      </c>
      <c r="E68" s="102">
        <v>3</v>
      </c>
      <c r="F68" s="102">
        <v>2</v>
      </c>
      <c r="G68" s="102">
        <v>2</v>
      </c>
      <c r="H68" s="102">
        <v>2</v>
      </c>
      <c r="I68" s="102">
        <v>2</v>
      </c>
    </row>
    <row r="69" spans="1:9" ht="15" customHeight="1">
      <c r="A69" s="13"/>
      <c r="B69" s="101" t="s">
        <v>75</v>
      </c>
      <c r="C69" s="101" t="s">
        <v>118</v>
      </c>
      <c r="D69" s="102">
        <v>11</v>
      </c>
      <c r="E69" s="102">
        <v>8</v>
      </c>
      <c r="F69" s="102">
        <v>8</v>
      </c>
      <c r="G69" s="102">
        <v>8</v>
      </c>
      <c r="H69" s="102">
        <v>13</v>
      </c>
      <c r="I69" s="102">
        <v>16</v>
      </c>
    </row>
    <row r="70" spans="1:9" ht="15" customHeight="1">
      <c r="A70" s="13"/>
      <c r="B70" s="101" t="s">
        <v>77</v>
      </c>
      <c r="C70" s="101" t="s">
        <v>119</v>
      </c>
      <c r="D70" s="102">
        <v>5</v>
      </c>
      <c r="E70" s="102">
        <v>5</v>
      </c>
      <c r="F70" s="102">
        <v>4</v>
      </c>
      <c r="G70" s="102">
        <v>4</v>
      </c>
      <c r="H70" s="102">
        <v>3</v>
      </c>
      <c r="I70" s="102">
        <v>3</v>
      </c>
    </row>
    <row r="71" spans="1:9" ht="15" customHeight="1">
      <c r="A71" s="13"/>
      <c r="B71" s="101" t="s">
        <v>79</v>
      </c>
      <c r="C71" s="101" t="s">
        <v>120</v>
      </c>
      <c r="D71" s="102">
        <v>8</v>
      </c>
      <c r="E71" s="102">
        <v>6</v>
      </c>
      <c r="F71" s="102">
        <v>6</v>
      </c>
      <c r="G71" s="102">
        <v>5</v>
      </c>
      <c r="H71" s="102">
        <v>5</v>
      </c>
      <c r="I71" s="102">
        <v>5</v>
      </c>
    </row>
    <row r="72" spans="1:9" ht="15" customHeight="1">
      <c r="A72" s="13"/>
      <c r="B72" s="101" t="s">
        <v>81</v>
      </c>
      <c r="C72" s="101" t="s">
        <v>121</v>
      </c>
      <c r="D72" s="102">
        <v>9</v>
      </c>
      <c r="E72" s="102">
        <v>8</v>
      </c>
      <c r="F72" s="102">
        <v>6</v>
      </c>
      <c r="G72" s="102">
        <v>5</v>
      </c>
      <c r="H72" s="102">
        <v>6</v>
      </c>
      <c r="I72" s="102">
        <v>6</v>
      </c>
    </row>
    <row r="73" spans="1:9" ht="15" customHeight="1">
      <c r="A73" s="13"/>
      <c r="B73" s="101" t="s">
        <v>83</v>
      </c>
      <c r="C73" s="101" t="s">
        <v>122</v>
      </c>
      <c r="D73" s="102">
        <v>6</v>
      </c>
      <c r="E73" s="102">
        <v>7</v>
      </c>
      <c r="F73" s="102">
        <v>4</v>
      </c>
      <c r="G73" s="102">
        <v>2</v>
      </c>
      <c r="H73" s="102">
        <v>0</v>
      </c>
      <c r="I73" s="102">
        <v>0</v>
      </c>
    </row>
    <row r="74" spans="1:9" ht="15" customHeight="1">
      <c r="A74" s="13"/>
      <c r="B74" s="101" t="s">
        <v>85</v>
      </c>
      <c r="C74" s="101" t="s">
        <v>123</v>
      </c>
      <c r="D74" s="102">
        <v>6</v>
      </c>
      <c r="E74" s="102">
        <v>7</v>
      </c>
      <c r="F74" s="102">
        <v>11</v>
      </c>
      <c r="G74" s="102">
        <v>10</v>
      </c>
      <c r="H74" s="102">
        <v>7</v>
      </c>
      <c r="I74" s="102">
        <v>9</v>
      </c>
    </row>
    <row r="75" spans="1:9" ht="15" customHeight="1">
      <c r="A75" s="13"/>
      <c r="B75" s="101" t="s">
        <v>87</v>
      </c>
      <c r="C75" s="101" t="s">
        <v>124</v>
      </c>
      <c r="D75" s="102">
        <v>0</v>
      </c>
      <c r="E75" s="102">
        <v>0</v>
      </c>
      <c r="F75" s="102">
        <v>1</v>
      </c>
      <c r="G75" s="102">
        <v>0</v>
      </c>
      <c r="H75" s="102">
        <v>0</v>
      </c>
      <c r="I75" s="102">
        <v>0</v>
      </c>
    </row>
    <row r="76" spans="1:9" ht="15" customHeight="1">
      <c r="A76" s="13"/>
      <c r="B76" s="101" t="s">
        <v>89</v>
      </c>
      <c r="C76" s="101" t="s">
        <v>125</v>
      </c>
      <c r="D76" s="102">
        <v>0</v>
      </c>
      <c r="E76" s="102">
        <v>0</v>
      </c>
      <c r="F76" s="102">
        <v>0</v>
      </c>
      <c r="G76" s="102">
        <v>0</v>
      </c>
      <c r="H76" s="102">
        <v>0</v>
      </c>
      <c r="I76" s="102">
        <v>0</v>
      </c>
    </row>
    <row r="77" spans="1:9" ht="15" customHeight="1">
      <c r="A77" s="13"/>
      <c r="B77" s="101" t="s">
        <v>91</v>
      </c>
      <c r="C77" s="101" t="s">
        <v>126</v>
      </c>
      <c r="D77" s="102">
        <v>0</v>
      </c>
      <c r="E77" s="102">
        <v>0</v>
      </c>
      <c r="F77" s="102">
        <v>0</v>
      </c>
      <c r="G77" s="102">
        <v>0</v>
      </c>
      <c r="H77" s="102">
        <v>0</v>
      </c>
      <c r="I77" s="102">
        <v>0</v>
      </c>
    </row>
    <row r="78" spans="1:9" ht="15" customHeight="1">
      <c r="A78" s="13"/>
      <c r="B78" s="103"/>
      <c r="C78" s="103" t="s">
        <v>94</v>
      </c>
      <c r="D78" s="104">
        <v>88</v>
      </c>
      <c r="E78" s="104">
        <v>77</v>
      </c>
      <c r="F78" s="104">
        <v>65</v>
      </c>
      <c r="G78" s="104">
        <v>59</v>
      </c>
      <c r="H78" s="104">
        <v>57</v>
      </c>
      <c r="I78" s="104">
        <v>62</v>
      </c>
    </row>
    <row r="79" spans="1:9" ht="15" customHeight="1"/>
    <row r="80" spans="1:9" ht="15" customHeight="1"/>
    <row r="81" spans="1:9" ht="15" customHeight="1">
      <c r="A81" s="54" t="s">
        <v>46</v>
      </c>
      <c r="B81" s="105" t="s">
        <v>59</v>
      </c>
      <c r="C81" s="105" t="s">
        <v>60</v>
      </c>
      <c r="D81" s="105">
        <v>2021</v>
      </c>
      <c r="E81" s="105">
        <v>2022</v>
      </c>
      <c r="F81" s="105">
        <v>2023</v>
      </c>
      <c r="G81" s="105">
        <v>2024</v>
      </c>
      <c r="H81" s="105">
        <v>2025</v>
      </c>
      <c r="I81" s="105">
        <v>2026</v>
      </c>
    </row>
    <row r="82" spans="1:9" ht="15" customHeight="1">
      <c r="A82" s="288"/>
      <c r="B82" s="106" t="s">
        <v>61</v>
      </c>
      <c r="C82" s="106" t="s">
        <v>111</v>
      </c>
      <c r="D82" s="107">
        <v>0</v>
      </c>
      <c r="E82" s="107">
        <v>3</v>
      </c>
      <c r="F82" s="107">
        <v>5</v>
      </c>
      <c r="G82" s="107">
        <v>6</v>
      </c>
      <c r="H82" s="107">
        <v>3</v>
      </c>
      <c r="I82" s="107">
        <v>3</v>
      </c>
    </row>
    <row r="83" spans="1:9" ht="15" customHeight="1">
      <c r="A83" s="288"/>
      <c r="B83" s="106" t="s">
        <v>63</v>
      </c>
      <c r="C83" s="106" t="s">
        <v>112</v>
      </c>
      <c r="D83" s="107">
        <v>0</v>
      </c>
      <c r="E83" s="107">
        <v>0</v>
      </c>
      <c r="F83" s="107">
        <v>0</v>
      </c>
      <c r="G83" s="107">
        <v>0</v>
      </c>
      <c r="H83" s="107">
        <v>5</v>
      </c>
      <c r="I83" s="107">
        <v>4</v>
      </c>
    </row>
    <row r="84" spans="1:9" ht="15" customHeight="1">
      <c r="A84" s="288"/>
      <c r="B84" s="106" t="s">
        <v>65</v>
      </c>
      <c r="C84" s="106" t="s">
        <v>113</v>
      </c>
      <c r="D84" s="107">
        <v>2</v>
      </c>
      <c r="E84" s="107">
        <v>1</v>
      </c>
      <c r="F84" s="107">
        <v>2</v>
      </c>
      <c r="G84" s="107">
        <v>2</v>
      </c>
      <c r="H84" s="107">
        <v>2</v>
      </c>
      <c r="I84" s="107">
        <v>1</v>
      </c>
    </row>
    <row r="85" spans="1:9" ht="15" customHeight="1">
      <c r="A85" s="288"/>
      <c r="B85" s="106" t="s">
        <v>67</v>
      </c>
      <c r="C85" s="106" t="s">
        <v>114</v>
      </c>
      <c r="D85" s="107">
        <v>26</v>
      </c>
      <c r="E85" s="107">
        <v>28</v>
      </c>
      <c r="F85" s="107">
        <v>24</v>
      </c>
      <c r="G85" s="107">
        <v>26</v>
      </c>
      <c r="H85" s="107">
        <v>23</v>
      </c>
      <c r="I85" s="107">
        <v>22</v>
      </c>
    </row>
    <row r="86" spans="1:9" ht="15" customHeight="1">
      <c r="A86" s="12"/>
      <c r="B86" s="106" t="s">
        <v>69</v>
      </c>
      <c r="C86" s="106" t="s">
        <v>115</v>
      </c>
      <c r="D86" s="107">
        <v>1</v>
      </c>
      <c r="E86" s="107">
        <v>0</v>
      </c>
      <c r="F86" s="107">
        <v>8</v>
      </c>
      <c r="G86" s="107">
        <v>7</v>
      </c>
      <c r="H86" s="107">
        <v>4</v>
      </c>
      <c r="I86" s="107">
        <v>10</v>
      </c>
    </row>
    <row r="87" spans="1:9" ht="15" customHeight="1">
      <c r="A87" s="12"/>
      <c r="B87" s="106" t="s">
        <v>71</v>
      </c>
      <c r="C87" s="106" t="s">
        <v>116</v>
      </c>
      <c r="D87" s="107">
        <v>11</v>
      </c>
      <c r="E87" s="107">
        <v>4</v>
      </c>
      <c r="F87" s="107">
        <v>3</v>
      </c>
      <c r="G87" s="107">
        <v>1</v>
      </c>
      <c r="H87" s="107">
        <v>0</v>
      </c>
      <c r="I87" s="107">
        <v>0</v>
      </c>
    </row>
    <row r="88" spans="1:9" ht="15" customHeight="1">
      <c r="A88" s="12"/>
      <c r="B88" s="106" t="s">
        <v>73</v>
      </c>
      <c r="C88" s="106" t="s">
        <v>117</v>
      </c>
      <c r="D88" s="107">
        <v>0</v>
      </c>
      <c r="E88" s="107">
        <v>0</v>
      </c>
      <c r="F88" s="107">
        <v>0</v>
      </c>
      <c r="G88" s="107">
        <v>0</v>
      </c>
      <c r="H88" s="107">
        <v>0</v>
      </c>
      <c r="I88" s="107">
        <v>0</v>
      </c>
    </row>
    <row r="89" spans="1:9" ht="15" customHeight="1">
      <c r="A89" s="12"/>
      <c r="B89" s="106" t="s">
        <v>75</v>
      </c>
      <c r="C89" s="106" t="s">
        <v>118</v>
      </c>
      <c r="D89" s="107">
        <v>2</v>
      </c>
      <c r="E89" s="107">
        <v>3</v>
      </c>
      <c r="F89" s="107">
        <v>13</v>
      </c>
      <c r="G89" s="107">
        <v>18</v>
      </c>
      <c r="H89" s="107">
        <v>22</v>
      </c>
      <c r="I89" s="107">
        <v>21</v>
      </c>
    </row>
    <row r="90" spans="1:9" ht="15" customHeight="1">
      <c r="A90" s="12"/>
      <c r="B90" s="106" t="s">
        <v>77</v>
      </c>
      <c r="C90" s="106" t="s">
        <v>119</v>
      </c>
      <c r="D90" s="107">
        <v>0</v>
      </c>
      <c r="E90" s="107">
        <v>0</v>
      </c>
      <c r="F90" s="107">
        <v>0</v>
      </c>
      <c r="G90" s="107">
        <v>0</v>
      </c>
      <c r="H90" s="107">
        <v>1</v>
      </c>
      <c r="I90" s="107">
        <v>0</v>
      </c>
    </row>
    <row r="91" spans="1:9" ht="15" customHeight="1">
      <c r="A91" s="12"/>
      <c r="B91" s="106" t="s">
        <v>79</v>
      </c>
      <c r="C91" s="106" t="s">
        <v>120</v>
      </c>
      <c r="D91" s="107">
        <v>14</v>
      </c>
      <c r="E91" s="107">
        <v>5</v>
      </c>
      <c r="F91" s="107">
        <v>7</v>
      </c>
      <c r="G91" s="107">
        <v>4</v>
      </c>
      <c r="H91" s="107">
        <v>4</v>
      </c>
      <c r="I91" s="107">
        <v>5</v>
      </c>
    </row>
    <row r="92" spans="1:9" ht="15" customHeight="1">
      <c r="A92" s="12"/>
      <c r="B92" s="106" t="s">
        <v>81</v>
      </c>
      <c r="C92" s="106" t="s">
        <v>121</v>
      </c>
      <c r="D92" s="107">
        <v>0</v>
      </c>
      <c r="E92" s="107">
        <v>0</v>
      </c>
      <c r="F92" s="107">
        <v>0</v>
      </c>
      <c r="G92" s="107">
        <v>1</v>
      </c>
      <c r="H92" s="107">
        <v>1</v>
      </c>
      <c r="I92" s="107">
        <v>1</v>
      </c>
    </row>
    <row r="93" spans="1:9" ht="15" customHeight="1">
      <c r="A93" s="12"/>
      <c r="B93" s="106" t="s">
        <v>83</v>
      </c>
      <c r="C93" s="106" t="s">
        <v>122</v>
      </c>
      <c r="D93" s="107">
        <v>0</v>
      </c>
      <c r="E93" s="107">
        <v>0</v>
      </c>
      <c r="F93" s="107">
        <v>0</v>
      </c>
      <c r="G93" s="107">
        <v>0</v>
      </c>
      <c r="H93" s="107">
        <v>0</v>
      </c>
      <c r="I93" s="107">
        <v>7</v>
      </c>
    </row>
    <row r="94" spans="1:9" ht="15" customHeight="1">
      <c r="A94" s="12"/>
      <c r="B94" s="106" t="s">
        <v>85</v>
      </c>
      <c r="C94" s="106" t="s">
        <v>123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</row>
    <row r="95" spans="1:9" ht="15" customHeight="1">
      <c r="A95" s="12"/>
      <c r="B95" s="106" t="s">
        <v>87</v>
      </c>
      <c r="C95" s="106" t="s">
        <v>124</v>
      </c>
      <c r="D95" s="107">
        <v>0</v>
      </c>
      <c r="E95" s="107">
        <v>0</v>
      </c>
      <c r="F95" s="107">
        <v>0</v>
      </c>
      <c r="G95" s="107">
        <v>0</v>
      </c>
      <c r="H95" s="107">
        <v>0</v>
      </c>
      <c r="I95" s="107">
        <v>4</v>
      </c>
    </row>
    <row r="96" spans="1:9" ht="15" customHeight="1">
      <c r="A96" s="12"/>
      <c r="B96" s="106" t="s">
        <v>89</v>
      </c>
      <c r="C96" s="106" t="s">
        <v>125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</row>
    <row r="97" spans="1:9" ht="15" customHeight="1">
      <c r="A97" s="12"/>
      <c r="B97" s="106" t="s">
        <v>91</v>
      </c>
      <c r="C97" s="106" t="s">
        <v>126</v>
      </c>
      <c r="D97" s="107">
        <v>0</v>
      </c>
      <c r="E97" s="107">
        <v>0</v>
      </c>
      <c r="F97" s="107">
        <v>0</v>
      </c>
      <c r="G97" s="107">
        <v>0</v>
      </c>
      <c r="H97" s="107">
        <v>6</v>
      </c>
      <c r="I97" s="107">
        <v>7</v>
      </c>
    </row>
    <row r="98" spans="1:9" ht="15" customHeight="1">
      <c r="A98" s="12"/>
      <c r="B98" s="108"/>
      <c r="C98" s="108" t="s">
        <v>94</v>
      </c>
      <c r="D98" s="109">
        <v>56</v>
      </c>
      <c r="E98" s="109">
        <v>44</v>
      </c>
      <c r="F98" s="109">
        <v>62</v>
      </c>
      <c r="G98" s="109">
        <v>65</v>
      </c>
      <c r="H98" s="109">
        <v>71</v>
      </c>
      <c r="I98" s="109">
        <v>85</v>
      </c>
    </row>
    <row r="99" spans="1:9" ht="15" customHeight="1"/>
    <row r="100" spans="1:9" ht="15" customHeight="1"/>
    <row r="101" spans="1:9" ht="15" customHeight="1"/>
    <row r="102" spans="1:9" ht="15" customHeight="1"/>
    <row r="103" spans="1:9" ht="15" customHeight="1"/>
    <row r="104" spans="1:9" ht="15" customHeight="1"/>
    <row r="105" spans="1:9" ht="15" customHeight="1"/>
    <row r="106" spans="1:9" ht="15" customHeight="1"/>
    <row r="107" spans="1:9" ht="15" customHeight="1"/>
    <row r="108" spans="1:9" ht="15" customHeight="1"/>
    <row r="109" spans="1:9" ht="15" customHeight="1"/>
    <row r="110" spans="1:9" ht="15" customHeight="1"/>
    <row r="111" spans="1:9" ht="15" customHeight="1"/>
    <row r="112" spans="1:9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</sheetData>
  <sheetProtection sheet="1" objects="1" scenarios="1"/>
  <mergeCells count="4">
    <mergeCell ref="A62:A63"/>
    <mergeCell ref="A64:A65"/>
    <mergeCell ref="A82:A83"/>
    <mergeCell ref="A84:A8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B1:W22"/>
  <sheetViews>
    <sheetView zoomScale="70" zoomScaleNormal="70" workbookViewId="0">
      <selection activeCell="B1" sqref="B1:R1048576"/>
    </sheetView>
  </sheetViews>
  <sheetFormatPr defaultRowHeight="14.4"/>
  <cols>
    <col min="2" max="2" width="8.88671875" style="86"/>
    <col min="3" max="3" width="25.33203125" style="86" customWidth="1"/>
    <col min="4" max="11" width="8.88671875" style="86"/>
    <col min="12" max="12" width="25.33203125" style="86" customWidth="1"/>
    <col min="13" max="18" width="8.88671875" style="86"/>
  </cols>
  <sheetData>
    <row r="1" spans="2:23" ht="15" thickBot="1">
      <c r="B1" s="85" t="s">
        <v>59</v>
      </c>
      <c r="C1" s="85" t="s">
        <v>60</v>
      </c>
      <c r="D1" s="85">
        <v>2021</v>
      </c>
      <c r="E1" s="85">
        <v>2022</v>
      </c>
      <c r="F1" s="85">
        <v>2023</v>
      </c>
      <c r="G1" s="85">
        <v>2024</v>
      </c>
      <c r="H1" s="85">
        <v>2025</v>
      </c>
      <c r="I1" s="85">
        <v>2026</v>
      </c>
      <c r="K1" s="80" t="s">
        <v>59</v>
      </c>
      <c r="L1" s="80" t="s">
        <v>60</v>
      </c>
      <c r="M1" s="80">
        <v>2021</v>
      </c>
      <c r="N1" s="80">
        <v>2022</v>
      </c>
      <c r="O1" s="80">
        <v>2023</v>
      </c>
      <c r="P1" s="80">
        <v>2024</v>
      </c>
      <c r="Q1" s="80">
        <v>2025</v>
      </c>
      <c r="R1" s="80">
        <v>2026</v>
      </c>
    </row>
    <row r="2" spans="2:23" ht="15" thickTop="1">
      <c r="B2" s="87" t="s">
        <v>61</v>
      </c>
      <c r="C2" s="87" t="s">
        <v>62</v>
      </c>
      <c r="D2" s="88">
        <v>132</v>
      </c>
      <c r="E2" s="88">
        <v>133</v>
      </c>
      <c r="F2" s="88">
        <v>127</v>
      </c>
      <c r="G2" s="88">
        <v>136</v>
      </c>
      <c r="H2" s="88">
        <v>122</v>
      </c>
      <c r="I2" s="88">
        <v>74</v>
      </c>
      <c r="K2" s="81" t="s">
        <v>61</v>
      </c>
      <c r="L2" s="81" t="s">
        <v>62</v>
      </c>
      <c r="M2" s="82">
        <v>75</v>
      </c>
      <c r="N2" s="82">
        <v>53</v>
      </c>
      <c r="O2" s="82">
        <v>72</v>
      </c>
      <c r="P2" s="82">
        <v>67</v>
      </c>
      <c r="Q2" s="82">
        <v>80</v>
      </c>
      <c r="R2" s="82">
        <v>74</v>
      </c>
      <c r="T2" s="9">
        <f>MAX(Data_Newbs!D2:'Data_Newbs'!I2, Data_Misc!D262:'Data_Misc'!I262)*Data_Newbs!$V$2+1</f>
        <v>138.36000000000001</v>
      </c>
      <c r="U2" s="10"/>
      <c r="V2" s="274">
        <v>1.01</v>
      </c>
      <c r="W2" s="275"/>
    </row>
    <row r="3" spans="2:23" ht="15" thickBot="1">
      <c r="B3" s="87" t="s">
        <v>63</v>
      </c>
      <c r="C3" s="87" t="s">
        <v>64</v>
      </c>
      <c r="D3" s="88">
        <v>148</v>
      </c>
      <c r="E3" s="88">
        <v>231</v>
      </c>
      <c r="F3" s="88">
        <v>252</v>
      </c>
      <c r="G3" s="88">
        <v>219</v>
      </c>
      <c r="H3" s="88">
        <v>189</v>
      </c>
      <c r="I3" s="88">
        <v>88</v>
      </c>
      <c r="K3" s="81" t="s">
        <v>63</v>
      </c>
      <c r="L3" s="81" t="s">
        <v>64</v>
      </c>
      <c r="M3" s="82">
        <v>59</v>
      </c>
      <c r="N3" s="82">
        <v>120</v>
      </c>
      <c r="O3" s="82">
        <v>134</v>
      </c>
      <c r="P3" s="82">
        <v>128</v>
      </c>
      <c r="Q3" s="82">
        <v>89</v>
      </c>
      <c r="R3" s="82">
        <v>88</v>
      </c>
      <c r="T3" s="9">
        <f>MAX(Data_Newbs!D3:'Data_Newbs'!I3, Data_Misc!D263:'Data_Misc'!I263)*Data_Newbs!$V$2+1</f>
        <v>255.52</v>
      </c>
      <c r="U3" s="10"/>
      <c r="V3" s="276"/>
      <c r="W3" s="277"/>
    </row>
    <row r="4" spans="2:23" ht="15" thickTop="1">
      <c r="B4" s="87" t="s">
        <v>65</v>
      </c>
      <c r="C4" s="87" t="s">
        <v>66</v>
      </c>
      <c r="D4" s="88">
        <v>75</v>
      </c>
      <c r="E4" s="88">
        <v>79</v>
      </c>
      <c r="F4" s="88">
        <v>60</v>
      </c>
      <c r="G4" s="88">
        <v>101</v>
      </c>
      <c r="H4" s="88">
        <v>75</v>
      </c>
      <c r="I4" s="88">
        <v>51</v>
      </c>
      <c r="K4" s="81" t="s">
        <v>65</v>
      </c>
      <c r="L4" s="81" t="s">
        <v>66</v>
      </c>
      <c r="M4" s="82">
        <v>36</v>
      </c>
      <c r="N4" s="82">
        <v>26</v>
      </c>
      <c r="O4" s="82">
        <v>24</v>
      </c>
      <c r="P4" s="82">
        <v>64</v>
      </c>
      <c r="Q4" s="82">
        <v>29</v>
      </c>
      <c r="R4" s="82">
        <v>51</v>
      </c>
      <c r="T4" s="9">
        <f>MAX(Data_Newbs!D4:'Data_Newbs'!I4, Data_Misc!D264:'Data_Misc'!I264)*Data_Newbs!$V$2+1</f>
        <v>113.11</v>
      </c>
      <c r="U4" s="10"/>
    </row>
    <row r="5" spans="2:23">
      <c r="B5" s="87" t="s">
        <v>67</v>
      </c>
      <c r="C5" s="87" t="s">
        <v>68</v>
      </c>
      <c r="D5" s="88">
        <v>177</v>
      </c>
      <c r="E5" s="88">
        <v>187</v>
      </c>
      <c r="F5" s="88">
        <v>220</v>
      </c>
      <c r="G5" s="88">
        <v>252</v>
      </c>
      <c r="H5" s="88">
        <v>183</v>
      </c>
      <c r="I5" s="88">
        <v>122</v>
      </c>
      <c r="K5" s="81" t="s">
        <v>67</v>
      </c>
      <c r="L5" s="81" t="s">
        <v>68</v>
      </c>
      <c r="M5" s="82">
        <v>79</v>
      </c>
      <c r="N5" s="82">
        <v>79</v>
      </c>
      <c r="O5" s="82">
        <v>122</v>
      </c>
      <c r="P5" s="82">
        <v>137</v>
      </c>
      <c r="Q5" s="82">
        <v>93</v>
      </c>
      <c r="R5" s="82">
        <v>122</v>
      </c>
      <c r="T5" s="9">
        <f>MAX(Data_Newbs!D5:'Data_Newbs'!I5, Data_Misc!D265:'Data_Misc'!I265)*Data_Newbs!$V$2+1</f>
        <v>255.52</v>
      </c>
      <c r="U5" s="10"/>
    </row>
    <row r="6" spans="2:23">
      <c r="B6" s="87" t="s">
        <v>69</v>
      </c>
      <c r="C6" s="87" t="s">
        <v>70</v>
      </c>
      <c r="D6" s="88">
        <v>381</v>
      </c>
      <c r="E6" s="88">
        <v>331</v>
      </c>
      <c r="F6" s="88">
        <v>420</v>
      </c>
      <c r="G6" s="88">
        <v>319</v>
      </c>
      <c r="H6" s="88">
        <v>299</v>
      </c>
      <c r="I6" s="88">
        <v>183</v>
      </c>
      <c r="K6" s="81" t="s">
        <v>69</v>
      </c>
      <c r="L6" s="81" t="s">
        <v>70</v>
      </c>
      <c r="M6" s="82">
        <v>183</v>
      </c>
      <c r="N6" s="82">
        <v>154</v>
      </c>
      <c r="O6" s="82">
        <v>233</v>
      </c>
      <c r="P6" s="82">
        <v>156</v>
      </c>
      <c r="Q6" s="82">
        <v>173</v>
      </c>
      <c r="R6" s="82">
        <v>183</v>
      </c>
      <c r="T6" s="9">
        <f>MAX(Data_Newbs!D6:'Data_Newbs'!I6, Data_Misc!D266:'Data_Misc'!I266)*Data_Newbs!$V$2+1</f>
        <v>425.2</v>
      </c>
      <c r="U6" s="10"/>
    </row>
    <row r="7" spans="2:23">
      <c r="B7" s="87" t="s">
        <v>71</v>
      </c>
      <c r="C7" s="87" t="s">
        <v>72</v>
      </c>
      <c r="D7" s="88">
        <v>133</v>
      </c>
      <c r="E7" s="88">
        <v>103</v>
      </c>
      <c r="F7" s="88">
        <v>112</v>
      </c>
      <c r="G7" s="88">
        <v>125</v>
      </c>
      <c r="H7" s="88">
        <v>123</v>
      </c>
      <c r="I7" s="88">
        <v>55</v>
      </c>
      <c r="K7" s="81" t="s">
        <v>71</v>
      </c>
      <c r="L7" s="81" t="s">
        <v>72</v>
      </c>
      <c r="M7" s="82">
        <v>65</v>
      </c>
      <c r="N7" s="82">
        <v>56</v>
      </c>
      <c r="O7" s="82">
        <v>45</v>
      </c>
      <c r="P7" s="82">
        <v>61</v>
      </c>
      <c r="Q7" s="82">
        <v>59</v>
      </c>
      <c r="R7" s="82">
        <v>55</v>
      </c>
      <c r="T7" s="9">
        <f>MAX(Data_Newbs!D7:'Data_Newbs'!I7, Data_Misc!D267:'Data_Misc'!I267)*Data_Newbs!$V$2+1</f>
        <v>142.4</v>
      </c>
      <c r="U7" s="10"/>
    </row>
    <row r="8" spans="2:23">
      <c r="B8" s="87" t="s">
        <v>73</v>
      </c>
      <c r="C8" s="87" t="s">
        <v>74</v>
      </c>
      <c r="D8" s="88">
        <v>74</v>
      </c>
      <c r="E8" s="88">
        <v>69</v>
      </c>
      <c r="F8" s="88">
        <v>150</v>
      </c>
      <c r="G8" s="88">
        <v>89</v>
      </c>
      <c r="H8" s="88">
        <v>67</v>
      </c>
      <c r="I8" s="88">
        <v>60</v>
      </c>
      <c r="K8" s="81" t="s">
        <v>73</v>
      </c>
      <c r="L8" s="81" t="s">
        <v>74</v>
      </c>
      <c r="M8" s="82">
        <v>31</v>
      </c>
      <c r="N8" s="82">
        <v>35</v>
      </c>
      <c r="O8" s="82">
        <v>89</v>
      </c>
      <c r="P8" s="82">
        <v>39</v>
      </c>
      <c r="Q8" s="82">
        <v>47</v>
      </c>
      <c r="R8" s="82">
        <v>60</v>
      </c>
      <c r="T8" s="9">
        <f>MAX(Data_Newbs!D8:'Data_Newbs'!I8, Data_Misc!D268:'Data_Misc'!I268)*Data_Newbs!$V$2+1</f>
        <v>152.5</v>
      </c>
      <c r="U8" s="10"/>
    </row>
    <row r="9" spans="2:23">
      <c r="B9" s="87" t="s">
        <v>75</v>
      </c>
      <c r="C9" s="87" t="s">
        <v>76</v>
      </c>
      <c r="D9" s="88">
        <v>33</v>
      </c>
      <c r="E9" s="88">
        <v>69</v>
      </c>
      <c r="F9" s="88">
        <v>73</v>
      </c>
      <c r="G9" s="88">
        <v>91</v>
      </c>
      <c r="H9" s="88">
        <v>71</v>
      </c>
      <c r="I9" s="88">
        <v>63</v>
      </c>
      <c r="K9" s="81" t="s">
        <v>75</v>
      </c>
      <c r="L9" s="81" t="s">
        <v>76</v>
      </c>
      <c r="M9" s="82">
        <v>22</v>
      </c>
      <c r="N9" s="82">
        <v>23</v>
      </c>
      <c r="O9" s="82">
        <v>48</v>
      </c>
      <c r="P9" s="82">
        <v>45</v>
      </c>
      <c r="Q9" s="82">
        <v>50</v>
      </c>
      <c r="R9" s="82">
        <v>63</v>
      </c>
      <c r="T9" s="9">
        <f>MAX(Data_Newbs!D9:'Data_Newbs'!I9, Data_Misc!D269:'Data_Misc'!I269)*Data_Newbs!$V$2+1</f>
        <v>94.93</v>
      </c>
      <c r="U9" s="10"/>
    </row>
    <row r="10" spans="2:23">
      <c r="B10" s="87" t="s">
        <v>77</v>
      </c>
      <c r="C10" s="87" t="s">
        <v>78</v>
      </c>
      <c r="D10" s="88">
        <v>46</v>
      </c>
      <c r="E10" s="88">
        <v>60</v>
      </c>
      <c r="F10" s="88">
        <v>61</v>
      </c>
      <c r="G10" s="88">
        <v>52</v>
      </c>
      <c r="H10" s="88">
        <v>62</v>
      </c>
      <c r="I10" s="88">
        <v>31</v>
      </c>
      <c r="K10" s="81" t="s">
        <v>77</v>
      </c>
      <c r="L10" s="81" t="s">
        <v>78</v>
      </c>
      <c r="M10" s="82">
        <v>25</v>
      </c>
      <c r="N10" s="82">
        <v>29</v>
      </c>
      <c r="O10" s="82">
        <v>32</v>
      </c>
      <c r="P10" s="82">
        <v>36</v>
      </c>
      <c r="Q10" s="82">
        <v>38</v>
      </c>
      <c r="R10" s="82">
        <v>31</v>
      </c>
      <c r="T10" s="9">
        <f>MAX(Data_Newbs!D10:'Data_Newbs'!I10, Data_Misc!D270:'Data_Misc'!I270)*Data_Newbs!$V$2+1</f>
        <v>83.820000000000007</v>
      </c>
      <c r="U10" s="10"/>
    </row>
    <row r="11" spans="2:23">
      <c r="B11" s="87" t="s">
        <v>79</v>
      </c>
      <c r="C11" s="87" t="s">
        <v>80</v>
      </c>
      <c r="D11" s="88">
        <v>26</v>
      </c>
      <c r="E11" s="88">
        <v>22</v>
      </c>
      <c r="F11" s="88">
        <v>31</v>
      </c>
      <c r="G11" s="88">
        <v>26</v>
      </c>
      <c r="H11" s="88">
        <v>26</v>
      </c>
      <c r="I11" s="88">
        <v>26</v>
      </c>
      <c r="K11" s="81" t="s">
        <v>79</v>
      </c>
      <c r="L11" s="81" t="s">
        <v>80</v>
      </c>
      <c r="M11" s="82">
        <v>10</v>
      </c>
      <c r="N11" s="82">
        <v>10</v>
      </c>
      <c r="O11" s="82">
        <v>15</v>
      </c>
      <c r="P11" s="82">
        <v>7</v>
      </c>
      <c r="Q11" s="82">
        <v>12</v>
      </c>
      <c r="R11" s="82">
        <v>26</v>
      </c>
      <c r="T11" s="9">
        <f>MAX(Data_Newbs!D11:'Data_Newbs'!I11, Data_Misc!D271:'Data_Misc'!I271)*Data_Newbs!$V$2+1</f>
        <v>56.55</v>
      </c>
      <c r="U11" s="10"/>
    </row>
    <row r="12" spans="2:23">
      <c r="B12" s="87" t="s">
        <v>81</v>
      </c>
      <c r="C12" s="87" t="s">
        <v>82</v>
      </c>
      <c r="D12" s="88">
        <v>72</v>
      </c>
      <c r="E12" s="88">
        <v>54</v>
      </c>
      <c r="F12" s="88">
        <v>85</v>
      </c>
      <c r="G12" s="88">
        <v>71</v>
      </c>
      <c r="H12" s="88">
        <v>87</v>
      </c>
      <c r="I12" s="88">
        <v>39</v>
      </c>
      <c r="K12" s="81" t="s">
        <v>81</v>
      </c>
      <c r="L12" s="81" t="s">
        <v>82</v>
      </c>
      <c r="M12" s="82">
        <v>38</v>
      </c>
      <c r="N12" s="82">
        <v>28</v>
      </c>
      <c r="O12" s="82">
        <v>49</v>
      </c>
      <c r="P12" s="82">
        <v>39</v>
      </c>
      <c r="Q12" s="82">
        <v>53</v>
      </c>
      <c r="R12" s="82">
        <v>39</v>
      </c>
      <c r="T12" s="9">
        <f>MAX(Data_Newbs!D12:'Data_Newbs'!I12, Data_Misc!D272:'Data_Misc'!I272)*Data_Newbs!$V$2+1</f>
        <v>88.87</v>
      </c>
      <c r="U12" s="10"/>
    </row>
    <row r="13" spans="2:23">
      <c r="B13" s="87" t="s">
        <v>83</v>
      </c>
      <c r="C13" s="87" t="s">
        <v>84</v>
      </c>
      <c r="D13" s="88">
        <v>78</v>
      </c>
      <c r="E13" s="88">
        <v>70</v>
      </c>
      <c r="F13" s="88">
        <v>70</v>
      </c>
      <c r="G13" s="88">
        <v>95</v>
      </c>
      <c r="H13" s="88">
        <v>81</v>
      </c>
      <c r="I13" s="88">
        <v>35</v>
      </c>
      <c r="K13" s="81" t="s">
        <v>83</v>
      </c>
      <c r="L13" s="81" t="s">
        <v>84</v>
      </c>
      <c r="M13" s="82">
        <v>34</v>
      </c>
      <c r="N13" s="82">
        <v>43</v>
      </c>
      <c r="O13" s="82">
        <v>34</v>
      </c>
      <c r="P13" s="82">
        <v>48</v>
      </c>
      <c r="Q13" s="82">
        <v>34</v>
      </c>
      <c r="R13" s="82">
        <v>35</v>
      </c>
      <c r="T13" s="9">
        <f>MAX(Data_Newbs!D13:'Data_Newbs'!I13, Data_Misc!D273:'Data_Misc'!I273)*Data_Newbs!$V$2+1</f>
        <v>117.15</v>
      </c>
      <c r="U13" s="10"/>
    </row>
    <row r="14" spans="2:23">
      <c r="B14" s="87" t="s">
        <v>85</v>
      </c>
      <c r="C14" s="87" t="s">
        <v>86</v>
      </c>
      <c r="D14" s="88">
        <v>75</v>
      </c>
      <c r="E14" s="88">
        <v>89</v>
      </c>
      <c r="F14" s="88">
        <v>107</v>
      </c>
      <c r="G14" s="88">
        <v>104</v>
      </c>
      <c r="H14" s="88">
        <v>87</v>
      </c>
      <c r="I14" s="88">
        <v>36</v>
      </c>
      <c r="K14" s="81" t="s">
        <v>85</v>
      </c>
      <c r="L14" s="81" t="s">
        <v>86</v>
      </c>
      <c r="M14" s="82">
        <v>39</v>
      </c>
      <c r="N14" s="82">
        <v>34</v>
      </c>
      <c r="O14" s="82">
        <v>51</v>
      </c>
      <c r="P14" s="82">
        <v>51</v>
      </c>
      <c r="Q14" s="82">
        <v>36</v>
      </c>
      <c r="R14" s="82">
        <v>36</v>
      </c>
      <c r="T14" s="9">
        <f>MAX(Data_Newbs!D14:'Data_Newbs'!I14, Data_Misc!D274:'Data_Misc'!I274)*Data_Newbs!$V$2+1</f>
        <v>110.08</v>
      </c>
      <c r="U14" s="10"/>
    </row>
    <row r="15" spans="2:23">
      <c r="B15" s="87" t="s">
        <v>87</v>
      </c>
      <c r="C15" s="87" t="s">
        <v>88</v>
      </c>
      <c r="D15" s="88">
        <v>60</v>
      </c>
      <c r="E15" s="88">
        <v>76</v>
      </c>
      <c r="F15" s="88">
        <v>91</v>
      </c>
      <c r="G15" s="88">
        <v>63</v>
      </c>
      <c r="H15" s="88">
        <v>66</v>
      </c>
      <c r="I15" s="88">
        <v>32</v>
      </c>
      <c r="K15" s="81" t="s">
        <v>87</v>
      </c>
      <c r="L15" s="81" t="s">
        <v>88</v>
      </c>
      <c r="M15" s="82">
        <v>24</v>
      </c>
      <c r="N15" s="82">
        <v>39</v>
      </c>
      <c r="O15" s="82">
        <v>45</v>
      </c>
      <c r="P15" s="82">
        <v>26</v>
      </c>
      <c r="Q15" s="82">
        <v>34</v>
      </c>
      <c r="R15" s="82">
        <v>32</v>
      </c>
      <c r="T15" s="9">
        <f>MAX(Data_Newbs!D15:'Data_Newbs'!I15, Data_Misc!D275:'Data_Misc'!I275)*Data_Newbs!$V$2+1</f>
        <v>92.91</v>
      </c>
      <c r="U15" s="10"/>
    </row>
    <row r="16" spans="2:23">
      <c r="B16" s="87" t="s">
        <v>89</v>
      </c>
      <c r="C16" s="87" t="s">
        <v>90</v>
      </c>
      <c r="D16" s="88">
        <v>30</v>
      </c>
      <c r="E16" s="88">
        <v>16</v>
      </c>
      <c r="F16" s="88">
        <v>59</v>
      </c>
      <c r="G16" s="88">
        <v>53</v>
      </c>
      <c r="H16" s="88">
        <v>54</v>
      </c>
      <c r="I16" s="88">
        <v>4</v>
      </c>
      <c r="K16" s="81" t="s">
        <v>89</v>
      </c>
      <c r="L16" s="81" t="s">
        <v>90</v>
      </c>
      <c r="M16" s="82">
        <v>15</v>
      </c>
      <c r="N16" s="82">
        <v>8</v>
      </c>
      <c r="O16" s="82">
        <v>30</v>
      </c>
      <c r="P16" s="82">
        <v>22</v>
      </c>
      <c r="Q16" s="82">
        <v>22</v>
      </c>
      <c r="R16" s="82">
        <v>4</v>
      </c>
      <c r="T16" s="9">
        <f>MAX(Data_Newbs!D16:'Data_Newbs'!I16, Data_Misc!D276:'Data_Misc'!I276)*Data_Newbs!$V$2+1</f>
        <v>60.59</v>
      </c>
      <c r="U16" s="10"/>
    </row>
    <row r="17" spans="2:21">
      <c r="B17" s="87" t="s">
        <v>91</v>
      </c>
      <c r="C17" s="87" t="s">
        <v>92</v>
      </c>
      <c r="D17" s="88">
        <v>13</v>
      </c>
      <c r="E17" s="88">
        <v>11</v>
      </c>
      <c r="F17" s="88">
        <v>22</v>
      </c>
      <c r="G17" s="88">
        <v>20</v>
      </c>
      <c r="H17" s="88">
        <v>9</v>
      </c>
      <c r="I17" s="88">
        <v>7</v>
      </c>
      <c r="K17" s="81" t="s">
        <v>91</v>
      </c>
      <c r="L17" s="81" t="s">
        <v>92</v>
      </c>
      <c r="M17" s="82">
        <v>9</v>
      </c>
      <c r="N17" s="82">
        <v>6</v>
      </c>
      <c r="O17" s="82">
        <v>11</v>
      </c>
      <c r="P17" s="82">
        <v>5</v>
      </c>
      <c r="Q17" s="82">
        <v>8</v>
      </c>
      <c r="R17" s="82">
        <v>7</v>
      </c>
      <c r="T17" s="9">
        <f>MAX(Data_Newbs!D17:'Data_Newbs'!I17, Data_Misc!D277:'Data_Misc'!I277)*Data_Newbs!$V$2+1</f>
        <v>33.32</v>
      </c>
      <c r="U17" s="10"/>
    </row>
    <row r="18" spans="2:21">
      <c r="B18" s="87"/>
      <c r="C18" s="87"/>
      <c r="D18" s="88">
        <v>1553</v>
      </c>
      <c r="E18" s="88">
        <v>1600</v>
      </c>
      <c r="F18" s="88">
        <v>1940</v>
      </c>
      <c r="G18" s="88">
        <v>1816</v>
      </c>
      <c r="H18" s="88">
        <v>1601</v>
      </c>
      <c r="I18" s="88">
        <v>906</v>
      </c>
      <c r="K18" s="81"/>
      <c r="L18" s="81"/>
      <c r="M18" s="82">
        <v>744</v>
      </c>
      <c r="N18" s="82">
        <v>743</v>
      </c>
      <c r="O18" s="82">
        <v>1034</v>
      </c>
      <c r="P18" s="82">
        <v>931</v>
      </c>
      <c r="Q18" s="82">
        <v>857</v>
      </c>
      <c r="R18" s="82">
        <v>906</v>
      </c>
      <c r="T18" s="9">
        <f>MAX(Data_Newbs!D18:'Data_Newbs'!I18, Data_Misc!D278:'Data_Misc'!I278)*Data_Newbs!$V$2+1</f>
        <v>1960.4</v>
      </c>
      <c r="U18" s="10"/>
    </row>
    <row r="20" spans="2:21"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</row>
    <row r="22" spans="2:21">
      <c r="B22" s="110"/>
    </row>
  </sheetData>
  <sheetProtection sheet="1" objects="1" scenarios="1"/>
  <mergeCells count="1">
    <mergeCell ref="V2:W3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B1:N22"/>
  <sheetViews>
    <sheetView zoomScale="75" zoomScaleNormal="75" workbookViewId="0">
      <selection activeCell="B1" sqref="B1:I1048576"/>
    </sheetView>
  </sheetViews>
  <sheetFormatPr defaultRowHeight="14.4"/>
  <cols>
    <col min="2" max="2" width="8.88671875" style="86"/>
    <col min="3" max="3" width="25.33203125" style="86" customWidth="1"/>
    <col min="4" max="9" width="8.88671875" style="86"/>
  </cols>
  <sheetData>
    <row r="1" spans="2:14" ht="15" thickBot="1">
      <c r="B1" s="80" t="s">
        <v>59</v>
      </c>
      <c r="C1" s="80" t="s">
        <v>60</v>
      </c>
      <c r="D1" s="80">
        <v>2021</v>
      </c>
      <c r="E1" s="80">
        <v>2022</v>
      </c>
      <c r="F1" s="80">
        <v>2023</v>
      </c>
      <c r="G1" s="80">
        <v>2024</v>
      </c>
      <c r="H1" s="80">
        <v>2025</v>
      </c>
      <c r="I1" s="80">
        <v>2026</v>
      </c>
    </row>
    <row r="2" spans="2:14" ht="15" thickTop="1">
      <c r="B2" s="81" t="s">
        <v>61</v>
      </c>
      <c r="C2" s="81" t="s">
        <v>62</v>
      </c>
      <c r="D2" s="82">
        <v>1958</v>
      </c>
      <c r="E2" s="82">
        <v>1894</v>
      </c>
      <c r="F2" s="82">
        <v>1869</v>
      </c>
      <c r="G2" s="82">
        <v>1832</v>
      </c>
      <c r="H2" s="82">
        <v>1767</v>
      </c>
      <c r="I2" s="82">
        <v>1697</v>
      </c>
      <c r="K2" s="9">
        <f>MAX(D2:I2)*$M$2+1</f>
        <v>1978.58</v>
      </c>
      <c r="M2" s="274">
        <v>1.01</v>
      </c>
      <c r="N2" s="275"/>
    </row>
    <row r="3" spans="2:14" ht="15" thickBot="1">
      <c r="B3" s="81" t="s">
        <v>63</v>
      </c>
      <c r="C3" s="81" t="s">
        <v>64</v>
      </c>
      <c r="D3" s="82">
        <v>2712</v>
      </c>
      <c r="E3" s="82">
        <v>2624</v>
      </c>
      <c r="F3" s="82">
        <v>2617</v>
      </c>
      <c r="G3" s="82">
        <v>2640</v>
      </c>
      <c r="H3" s="82">
        <v>2579</v>
      </c>
      <c r="I3" s="82">
        <v>2467</v>
      </c>
      <c r="K3" s="9">
        <f t="shared" ref="K3:K18" si="0">MAX(D3:I3)*$M$2+1</f>
        <v>2740.12</v>
      </c>
      <c r="M3" s="276"/>
      <c r="N3" s="277"/>
    </row>
    <row r="4" spans="2:14" ht="15" thickTop="1">
      <c r="B4" s="81" t="s">
        <v>65</v>
      </c>
      <c r="C4" s="81" t="s">
        <v>66</v>
      </c>
      <c r="D4" s="82">
        <v>1684</v>
      </c>
      <c r="E4" s="82">
        <v>1591</v>
      </c>
      <c r="F4" s="82">
        <v>1485</v>
      </c>
      <c r="G4" s="82">
        <v>1414</v>
      </c>
      <c r="H4" s="82">
        <v>1330</v>
      </c>
      <c r="I4" s="82">
        <v>1249</v>
      </c>
      <c r="K4" s="9">
        <f t="shared" si="0"/>
        <v>1701.84</v>
      </c>
    </row>
    <row r="5" spans="2:14">
      <c r="B5" s="81" t="s">
        <v>67</v>
      </c>
      <c r="C5" s="81" t="s">
        <v>68</v>
      </c>
      <c r="D5" s="82">
        <v>2175</v>
      </c>
      <c r="E5" s="82">
        <v>2099</v>
      </c>
      <c r="F5" s="82">
        <v>2064</v>
      </c>
      <c r="G5" s="82">
        <v>2106</v>
      </c>
      <c r="H5" s="82">
        <v>2029</v>
      </c>
      <c r="I5" s="82">
        <v>1917</v>
      </c>
      <c r="K5" s="9">
        <f t="shared" si="0"/>
        <v>2197.75</v>
      </c>
      <c r="M5" t="s">
        <v>56</v>
      </c>
    </row>
    <row r="6" spans="2:14">
      <c r="B6" s="81" t="s">
        <v>69</v>
      </c>
      <c r="C6" s="81" t="s">
        <v>70</v>
      </c>
      <c r="D6" s="82">
        <v>4204</v>
      </c>
      <c r="E6" s="82">
        <v>4101</v>
      </c>
      <c r="F6" s="82">
        <v>4019</v>
      </c>
      <c r="G6" s="82">
        <v>3893</v>
      </c>
      <c r="H6" s="82">
        <v>3725</v>
      </c>
      <c r="I6" s="82">
        <v>3565</v>
      </c>
      <c r="K6" s="9">
        <f t="shared" si="0"/>
        <v>4247.04</v>
      </c>
    </row>
    <row r="7" spans="2:14">
      <c r="B7" s="81" t="s">
        <v>71</v>
      </c>
      <c r="C7" s="81" t="s">
        <v>72</v>
      </c>
      <c r="D7" s="82">
        <v>1285</v>
      </c>
      <c r="E7" s="82">
        <v>1235</v>
      </c>
      <c r="F7" s="82">
        <v>1169</v>
      </c>
      <c r="G7" s="82">
        <v>1204</v>
      </c>
      <c r="H7" s="82">
        <v>1139</v>
      </c>
      <c r="I7" s="82">
        <v>1120</v>
      </c>
      <c r="K7" s="9">
        <f t="shared" si="0"/>
        <v>1298.8499999999999</v>
      </c>
    </row>
    <row r="8" spans="2:14">
      <c r="B8" s="81" t="s">
        <v>73</v>
      </c>
      <c r="C8" s="81" t="s">
        <v>74</v>
      </c>
      <c r="D8" s="82">
        <v>944</v>
      </c>
      <c r="E8" s="82">
        <v>924</v>
      </c>
      <c r="F8" s="82">
        <v>944</v>
      </c>
      <c r="G8" s="82">
        <v>935</v>
      </c>
      <c r="H8" s="82">
        <v>908</v>
      </c>
      <c r="I8" s="82">
        <v>853</v>
      </c>
      <c r="K8" s="9">
        <f t="shared" si="0"/>
        <v>954.44</v>
      </c>
    </row>
    <row r="9" spans="2:14">
      <c r="B9" s="81" t="s">
        <v>75</v>
      </c>
      <c r="C9" s="81" t="s">
        <v>76</v>
      </c>
      <c r="D9" s="82">
        <v>914</v>
      </c>
      <c r="E9" s="82">
        <v>812</v>
      </c>
      <c r="F9" s="82">
        <v>858</v>
      </c>
      <c r="G9" s="82">
        <v>796</v>
      </c>
      <c r="H9" s="82">
        <v>784</v>
      </c>
      <c r="I9" s="82">
        <v>778</v>
      </c>
      <c r="K9" s="9">
        <f t="shared" si="0"/>
        <v>924.14</v>
      </c>
    </row>
    <row r="10" spans="2:14">
      <c r="B10" s="81" t="s">
        <v>77</v>
      </c>
      <c r="C10" s="81" t="s">
        <v>78</v>
      </c>
      <c r="D10" s="82">
        <v>793</v>
      </c>
      <c r="E10" s="82">
        <v>759</v>
      </c>
      <c r="F10" s="82">
        <v>707</v>
      </c>
      <c r="G10" s="82">
        <v>690</v>
      </c>
      <c r="H10" s="82">
        <v>673</v>
      </c>
      <c r="I10" s="82">
        <v>675</v>
      </c>
      <c r="K10" s="9">
        <f t="shared" si="0"/>
        <v>801.93000000000006</v>
      </c>
    </row>
    <row r="11" spans="2:14">
      <c r="B11" s="81" t="s">
        <v>79</v>
      </c>
      <c r="C11" s="81" t="s">
        <v>80</v>
      </c>
      <c r="D11" s="82">
        <v>647</v>
      </c>
      <c r="E11" s="82">
        <v>588</v>
      </c>
      <c r="F11" s="82">
        <v>544</v>
      </c>
      <c r="G11" s="82">
        <v>510</v>
      </c>
      <c r="H11" s="82">
        <v>479</v>
      </c>
      <c r="I11" s="82">
        <v>475</v>
      </c>
      <c r="K11" s="9">
        <f t="shared" si="0"/>
        <v>654.47</v>
      </c>
    </row>
    <row r="12" spans="2:14">
      <c r="B12" s="81" t="s">
        <v>81</v>
      </c>
      <c r="C12" s="81" t="s">
        <v>82</v>
      </c>
      <c r="D12" s="82">
        <v>885</v>
      </c>
      <c r="E12" s="82">
        <v>845</v>
      </c>
      <c r="F12" s="82">
        <v>819</v>
      </c>
      <c r="G12" s="82">
        <v>810</v>
      </c>
      <c r="H12" s="82">
        <v>827</v>
      </c>
      <c r="I12" s="82">
        <v>797</v>
      </c>
      <c r="K12" s="9">
        <f t="shared" si="0"/>
        <v>894.85</v>
      </c>
    </row>
    <row r="13" spans="2:14">
      <c r="B13" s="81" t="s">
        <v>83</v>
      </c>
      <c r="C13" s="81" t="s">
        <v>84</v>
      </c>
      <c r="D13" s="82">
        <v>1138</v>
      </c>
      <c r="E13" s="82">
        <v>1097</v>
      </c>
      <c r="F13" s="82">
        <v>998</v>
      </c>
      <c r="G13" s="82">
        <v>952</v>
      </c>
      <c r="H13" s="82">
        <v>931</v>
      </c>
      <c r="I13" s="82">
        <v>938</v>
      </c>
      <c r="K13" s="9">
        <f t="shared" si="0"/>
        <v>1150.3800000000001</v>
      </c>
    </row>
    <row r="14" spans="2:14">
      <c r="B14" s="81" t="s">
        <v>85</v>
      </c>
      <c r="C14" s="81" t="s">
        <v>86</v>
      </c>
      <c r="D14" s="82">
        <v>1382</v>
      </c>
      <c r="E14" s="82">
        <v>1269</v>
      </c>
      <c r="F14" s="82">
        <v>1201</v>
      </c>
      <c r="G14" s="82">
        <v>1149</v>
      </c>
      <c r="H14" s="82">
        <v>1101</v>
      </c>
      <c r="I14" s="82">
        <v>1079</v>
      </c>
      <c r="K14" s="9">
        <f t="shared" si="0"/>
        <v>1396.82</v>
      </c>
    </row>
    <row r="15" spans="2:14">
      <c r="B15" s="81" t="s">
        <v>87</v>
      </c>
      <c r="C15" s="81" t="s">
        <v>88</v>
      </c>
      <c r="D15" s="82">
        <v>906</v>
      </c>
      <c r="E15" s="82">
        <v>856</v>
      </c>
      <c r="F15" s="82">
        <v>832</v>
      </c>
      <c r="G15" s="82">
        <v>809</v>
      </c>
      <c r="H15" s="82">
        <v>775</v>
      </c>
      <c r="I15" s="82">
        <v>727</v>
      </c>
      <c r="K15" s="9">
        <f t="shared" si="0"/>
        <v>916.06000000000006</v>
      </c>
    </row>
    <row r="16" spans="2:14">
      <c r="B16" s="81" t="s">
        <v>89</v>
      </c>
      <c r="C16" s="81" t="s">
        <v>90</v>
      </c>
      <c r="D16" s="82">
        <v>366</v>
      </c>
      <c r="E16" s="82">
        <v>353</v>
      </c>
      <c r="F16" s="82">
        <v>348</v>
      </c>
      <c r="G16" s="82">
        <v>367</v>
      </c>
      <c r="H16" s="82">
        <v>380</v>
      </c>
      <c r="I16" s="82">
        <v>379</v>
      </c>
      <c r="K16" s="9">
        <f t="shared" si="0"/>
        <v>384.8</v>
      </c>
    </row>
    <row r="17" spans="2:11">
      <c r="B17" s="81" t="s">
        <v>91</v>
      </c>
      <c r="C17" s="81" t="s">
        <v>92</v>
      </c>
      <c r="D17" s="82">
        <v>269</v>
      </c>
      <c r="E17" s="82">
        <v>245</v>
      </c>
      <c r="F17" s="82">
        <v>230</v>
      </c>
      <c r="G17" s="82">
        <v>223</v>
      </c>
      <c r="H17" s="82">
        <v>225</v>
      </c>
      <c r="I17" s="82">
        <v>210</v>
      </c>
      <c r="K17" s="9">
        <f t="shared" si="0"/>
        <v>272.69</v>
      </c>
    </row>
    <row r="18" spans="2:11">
      <c r="B18" s="83" t="s">
        <v>93</v>
      </c>
      <c r="C18" s="83" t="s">
        <v>94</v>
      </c>
      <c r="D18" s="84">
        <v>22262</v>
      </c>
      <c r="E18" s="84">
        <v>21292</v>
      </c>
      <c r="F18" s="84">
        <v>20704</v>
      </c>
      <c r="G18" s="84">
        <v>20330</v>
      </c>
      <c r="H18" s="84">
        <v>19652</v>
      </c>
      <c r="I18" s="84">
        <v>18926</v>
      </c>
      <c r="K18" s="9">
        <f t="shared" si="0"/>
        <v>22485.62</v>
      </c>
    </row>
    <row r="20" spans="2:11">
      <c r="D20" s="94"/>
      <c r="E20" s="94"/>
      <c r="F20" s="94"/>
      <c r="G20" s="94"/>
      <c r="H20" s="94"/>
      <c r="I20" s="94"/>
    </row>
    <row r="22" spans="2:11">
      <c r="B22" s="110"/>
    </row>
  </sheetData>
  <sheetProtection sheet="1" objects="1" scenarios="1"/>
  <mergeCells count="1">
    <mergeCell ref="M2:N3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B1:E111"/>
  <sheetViews>
    <sheetView workbookViewId="0">
      <selection activeCell="D6" sqref="D6"/>
    </sheetView>
  </sheetViews>
  <sheetFormatPr defaultRowHeight="14.4"/>
  <cols>
    <col min="3" max="3" width="12.6640625" customWidth="1"/>
    <col min="4" max="4" width="3.33203125" customWidth="1"/>
  </cols>
  <sheetData>
    <row r="1" spans="2:5" ht="15.6">
      <c r="E1" s="18"/>
    </row>
    <row r="3" spans="2:5" ht="15.6">
      <c r="C3" s="79" t="s">
        <v>58</v>
      </c>
      <c r="E3" s="18" t="s">
        <v>45</v>
      </c>
    </row>
    <row r="6" spans="2:5" ht="31.2">
      <c r="C6" s="56">
        <v>2026</v>
      </c>
      <c r="E6" s="18" t="s">
        <v>55</v>
      </c>
    </row>
    <row r="7" spans="2:5" ht="15.6">
      <c r="B7" t="s">
        <v>49</v>
      </c>
      <c r="C7" s="57">
        <f>C6-1</f>
        <v>2025</v>
      </c>
      <c r="E7" t="s">
        <v>54</v>
      </c>
    </row>
    <row r="8" spans="2:5" ht="15.6">
      <c r="B8" t="s">
        <v>50</v>
      </c>
      <c r="C8" s="57">
        <f>C6-2</f>
        <v>2024</v>
      </c>
    </row>
    <row r="9" spans="2:5" ht="15.6">
      <c r="B9" t="s">
        <v>51</v>
      </c>
      <c r="C9" s="57">
        <f>C6-3</f>
        <v>2023</v>
      </c>
    </row>
    <row r="10" spans="2:5" ht="15.6">
      <c r="B10" t="s">
        <v>52</v>
      </c>
      <c r="C10" s="57">
        <f>C6-4</f>
        <v>2022</v>
      </c>
    </row>
    <row r="11" spans="2:5" ht="15.6">
      <c r="B11" t="s">
        <v>53</v>
      </c>
      <c r="C11" s="57">
        <f>C6-5</f>
        <v>2021</v>
      </c>
    </row>
    <row r="101" spans="2:2">
      <c r="B101">
        <v>1900</v>
      </c>
    </row>
    <row r="102" spans="2:2">
      <c r="B102">
        <v>2025</v>
      </c>
    </row>
    <row r="103" spans="2:2">
      <c r="B103">
        <v>2026</v>
      </c>
    </row>
    <row r="104" spans="2:2">
      <c r="B104">
        <v>2027</v>
      </c>
    </row>
    <row r="105" spans="2:2">
      <c r="B105">
        <v>2028</v>
      </c>
    </row>
    <row r="106" spans="2:2">
      <c r="B106">
        <v>2029</v>
      </c>
    </row>
    <row r="107" spans="2:2">
      <c r="B107">
        <v>2030</v>
      </c>
    </row>
    <row r="108" spans="2:2">
      <c r="B108">
        <v>2031</v>
      </c>
    </row>
    <row r="109" spans="2:2">
      <c r="B109">
        <v>2032</v>
      </c>
    </row>
    <row r="110" spans="2:2">
      <c r="B110">
        <v>2033</v>
      </c>
    </row>
    <row r="111" spans="2:2">
      <c r="B111">
        <v>2034</v>
      </c>
    </row>
  </sheetData>
  <sheetProtection sheet="1" objects="1" scenarios="1"/>
  <dataValidations count="2">
    <dataValidation type="list" allowBlank="1" showInputMessage="1" showErrorMessage="1" sqref="C3" xr:uid="{6DD57723-438E-4E4F-B933-A467A7D93E5C}">
      <formula1>"January,February,March,April,May,June,July,August,September,October,November,December"</formula1>
    </dataValidation>
    <dataValidation type="list" allowBlank="1" showInputMessage="1" showErrorMessage="1" sqref="C6" xr:uid="{D14CECB6-0108-448E-B6A5-906A21232B1C}">
      <formula1>$B$101:$B$111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E830-605E-4031-BF91-862D5CB96ABE}">
  <sheetPr codeName="Sheet3">
    <tabColor rgb="FF00B050"/>
  </sheetPr>
  <dimension ref="A1:Y382"/>
  <sheetViews>
    <sheetView zoomScale="80" zoomScaleNormal="80" workbookViewId="0"/>
  </sheetViews>
  <sheetFormatPr defaultRowHeight="14.4"/>
  <cols>
    <col min="1" max="2" width="2.6640625" style="1" customWidth="1"/>
    <col min="3" max="3" width="65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3"/>
      <c r="D1" s="4"/>
      <c r="E1" s="4"/>
      <c r="F1" s="4"/>
      <c r="J1" s="4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C2" s="44"/>
      <c r="E2" s="16"/>
    </row>
    <row r="3" spans="1:25" ht="15" customHeight="1">
      <c r="C3" s="233" t="str">
        <f>Data_Membership!C$3</f>
        <v>NORTHEAST DISTRICT - SOUTHERN REGION</v>
      </c>
      <c r="F3" s="40"/>
      <c r="K3" s="214" t="s">
        <v>31</v>
      </c>
    </row>
    <row r="4" spans="1:25" ht="15" customHeight="1">
      <c r="B4" s="2"/>
      <c r="C4" s="235"/>
      <c r="D4" s="3"/>
      <c r="E4" s="16"/>
      <c r="K4" s="215"/>
    </row>
    <row r="5" spans="1:25" ht="15" customHeight="1">
      <c r="B5" s="2"/>
      <c r="D5" s="3"/>
      <c r="E5" s="16"/>
      <c r="K5" s="216"/>
    </row>
    <row r="6" spans="1:25" ht="15" customHeight="1">
      <c r="C6" s="212" t="str">
        <f>CONCATENATE(Date_Control!C3," ",Date_Control!C6)</f>
        <v>July 2026</v>
      </c>
      <c r="K6" s="44" t="s">
        <v>34</v>
      </c>
    </row>
    <row r="7" spans="1:25" ht="15" customHeight="1">
      <c r="C7" s="213"/>
      <c r="E7" s="19"/>
    </row>
    <row r="8" spans="1:25" ht="15" customHeight="1">
      <c r="E8" s="19"/>
    </row>
    <row r="9" spans="1:25" ht="15" customHeight="1">
      <c r="C9" s="16" t="s">
        <v>1</v>
      </c>
      <c r="I9" s="4"/>
    </row>
    <row r="10" spans="1:25" ht="15" customHeight="1">
      <c r="C10" s="16" t="s">
        <v>0</v>
      </c>
      <c r="E10" s="17"/>
      <c r="H10" s="2"/>
      <c r="I10" s="4"/>
      <c r="J10" s="3"/>
    </row>
    <row r="11" spans="1:25" ht="15" customHeight="1">
      <c r="E11" s="17"/>
      <c r="H11" s="2"/>
      <c r="I11" s="4"/>
      <c r="J11" s="3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41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17"/>
      <c r="I15" s="4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I16" s="4"/>
    </row>
    <row r="17" spans="1:25" ht="15" customHeight="1">
      <c r="C17" s="19" t="s">
        <v>30</v>
      </c>
    </row>
    <row r="18" spans="1:25" ht="15" customHeight="1"/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33" t="str">
        <f>Data_Membership!C$3</f>
        <v>NORTHEAST DISTRICT - SOUTHERN REGION</v>
      </c>
      <c r="D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3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33" t="str">
        <f>Data_Membership!C$3</f>
        <v>NORTHEAST DISTRICT - SOUTHERN REGION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34"/>
      <c r="D50" s="3"/>
      <c r="E50" s="8"/>
      <c r="F50" s="3"/>
      <c r="G50" s="8"/>
      <c r="H50" s="8"/>
      <c r="I50" s="8"/>
      <c r="K50" s="8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C68" s="4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33" t="str">
        <f>Data_Membership!C$3</f>
        <v>NORTHEAST DISTRICT - SOUTHERN REGION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34"/>
      <c r="D73" s="3"/>
      <c r="E73" s="8"/>
      <c r="F73" s="3"/>
      <c r="G73" s="8"/>
      <c r="I73" s="8"/>
      <c r="K73" s="8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33" t="str">
        <f>Data_Membership!C$3</f>
        <v>NORTHEAST DISTRICT - SOUTHERN REGION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34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33" t="str">
        <f>Data_Membership!C$3</f>
        <v>NORTHEAST DISTRICT - SOUTHERN REGION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34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3:25" ht="15" customHeight="1">
      <c r="C131" s="197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 ht="15" customHeight="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 ht="15" customHeight="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 ht="15" customHeight="1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122:C123"/>
    <mergeCell ref="C124:C125"/>
    <mergeCell ref="C34:C35"/>
    <mergeCell ref="C3:C4"/>
    <mergeCell ref="C6:C7"/>
    <mergeCell ref="C78:C79"/>
    <mergeCell ref="C72:C73"/>
    <mergeCell ref="K3:K5"/>
    <mergeCell ref="C30:C31"/>
    <mergeCell ref="C32:C33"/>
    <mergeCell ref="C118:C119"/>
    <mergeCell ref="C106:C107"/>
    <mergeCell ref="C26:C27"/>
    <mergeCell ref="C53:C54"/>
    <mergeCell ref="C55:C56"/>
    <mergeCell ref="C57:C58"/>
    <mergeCell ref="C49:C50"/>
    <mergeCell ref="C76:C77"/>
    <mergeCell ref="C99:C100"/>
    <mergeCell ref="C101:C102"/>
    <mergeCell ref="C95:C9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8803-095B-4EAC-AB80-DFF2A20144BB}">
  <sheetPr codeName="Sheet4">
    <tabColor rgb="FFCC66FF"/>
  </sheetPr>
  <dimension ref="A1:Y384"/>
  <sheetViews>
    <sheetView zoomScale="80" zoomScaleNormal="80" workbookViewId="0"/>
  </sheetViews>
  <sheetFormatPr defaultRowHeight="14.4"/>
  <cols>
    <col min="1" max="2" width="2.6640625" style="1" customWidth="1"/>
    <col min="3" max="3" width="53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554687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4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36" t="str">
        <f>Data_Membership!C$4</f>
        <v>EAST DISTRICT - NORTHERN REGION</v>
      </c>
      <c r="D3" s="5"/>
      <c r="J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37"/>
      <c r="E4" s="16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36" t="str">
        <f>Data_Membership!C$4</f>
        <v>EAST DISTRICT - NORTHERN REGION</v>
      </c>
      <c r="D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38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36" t="str">
        <f>Data_Membership!C$4</f>
        <v>EAST DISTRICT - NORTHERN REGION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38"/>
      <c r="D50" s="3"/>
      <c r="E50" s="8"/>
      <c r="F50" s="3"/>
      <c r="G50" s="8"/>
      <c r="H50" s="8"/>
      <c r="I50" s="8"/>
      <c r="K50" s="8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36" t="str">
        <f>Data_Membership!C$4</f>
        <v>EAST DISTRICT - NORTHERN REGION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38"/>
      <c r="D73" s="3"/>
      <c r="E73" s="8"/>
      <c r="F73" s="3"/>
      <c r="G73" s="8"/>
      <c r="I73" s="8"/>
      <c r="K73" s="8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36" t="str">
        <f>Data_Membership!C$4</f>
        <v>EAST DISTRICT - NORTHERN REGION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38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D97" s="3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198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198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C120" s="239" t="str">
        <f>Data_Membership!C$4</f>
        <v>EAST DISTRICT - NORTHERN REGION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C121" s="240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43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C126" s="221" t="s">
        <v>44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C127" s="222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3:25"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3:25"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</sheetData>
  <sheetProtection sheet="1" objects="1" scenarios="1"/>
  <mergeCells count="21">
    <mergeCell ref="C57:C58"/>
    <mergeCell ref="C49:C50"/>
    <mergeCell ref="C76:C77"/>
    <mergeCell ref="C78:C79"/>
    <mergeCell ref="C72:C73"/>
    <mergeCell ref="C3:C4"/>
    <mergeCell ref="C6:C7"/>
    <mergeCell ref="K3:K5"/>
    <mergeCell ref="C124:C125"/>
    <mergeCell ref="C126:C127"/>
    <mergeCell ref="C30:C31"/>
    <mergeCell ref="C32:C33"/>
    <mergeCell ref="C26:C27"/>
    <mergeCell ref="C99:C100"/>
    <mergeCell ref="C101:C102"/>
    <mergeCell ref="C95:C96"/>
    <mergeCell ref="C34:C35"/>
    <mergeCell ref="C120:C121"/>
    <mergeCell ref="C106:C107"/>
    <mergeCell ref="C53:C54"/>
    <mergeCell ref="C55:C5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B6DD6-8EE7-4AB1-8AE1-6FB1D367C2D8}">
  <sheetPr codeName="Sheet5">
    <tabColor rgb="FF7030A0"/>
  </sheetPr>
  <dimension ref="A1:Y382"/>
  <sheetViews>
    <sheetView zoomScale="80" zoomScaleNormal="80" workbookViewId="0"/>
  </sheetViews>
  <sheetFormatPr defaultRowHeight="14.4"/>
  <cols>
    <col min="1" max="2" width="2.6640625" style="1" customWidth="1"/>
    <col min="3" max="3" width="53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I2" s="5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41" t="str">
        <f>Data_Membership!C$5</f>
        <v>EAST DISTRICT - SOUTHERN REGION</v>
      </c>
      <c r="D3" s="5"/>
      <c r="I3" s="5"/>
      <c r="J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42"/>
      <c r="E4" s="16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Date_Control!$C$3)</f>
        <v>Membership numbers areas of the first day of July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41" t="str">
        <f>Data_Membership!C$5</f>
        <v>EAST DISTRICT - SOUTHERN REGION</v>
      </c>
      <c r="D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4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41" t="str">
        <f>Data_Membership!C$5</f>
        <v>EAST DISTRICT - SOUTHERN REGION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43"/>
      <c r="D50" s="3"/>
      <c r="E50" s="8"/>
      <c r="F50" s="3"/>
      <c r="G50" s="8"/>
      <c r="H50" s="8"/>
      <c r="I50" s="8"/>
      <c r="K50" s="8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41" t="str">
        <f>Data_Membership!C$5</f>
        <v>EAST DISTRICT - SOUTHERN REGION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43"/>
      <c r="D73" s="3"/>
      <c r="E73" s="8"/>
      <c r="F73" s="3"/>
      <c r="G73" s="8"/>
      <c r="I73" s="8"/>
      <c r="K73" s="8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41" t="str">
        <f>Data_Membership!C$5</f>
        <v>EAST DISTRICT - SOUTHERN REGION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43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41" t="str">
        <f>Data_Membership!C$5</f>
        <v>EAST DISTRICT - SOUTHERN REGION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43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 ht="15" customHeight="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 ht="15" customHeight="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57:C58"/>
    <mergeCell ref="C49:C50"/>
    <mergeCell ref="C76:C77"/>
    <mergeCell ref="C78:C79"/>
    <mergeCell ref="C72:C73"/>
    <mergeCell ref="C6:C7"/>
    <mergeCell ref="K3:K5"/>
    <mergeCell ref="C3:C4"/>
    <mergeCell ref="C122:C123"/>
    <mergeCell ref="C124:C125"/>
    <mergeCell ref="C30:C31"/>
    <mergeCell ref="C32:C33"/>
    <mergeCell ref="C26:C27"/>
    <mergeCell ref="C99:C100"/>
    <mergeCell ref="C101:C102"/>
    <mergeCell ref="C95:C96"/>
    <mergeCell ref="C34:C35"/>
    <mergeCell ref="C118:C119"/>
    <mergeCell ref="C106:C107"/>
    <mergeCell ref="C53:C54"/>
    <mergeCell ref="C55:C5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803D-1F64-4673-B058-41FF917184E5}">
  <sheetPr codeName="Sheet6">
    <tabColor rgb="FF0070C0"/>
  </sheetPr>
  <dimension ref="A1:Y382"/>
  <sheetViews>
    <sheetView zoomScale="80" zoomScaleNormal="80" workbookViewId="0"/>
  </sheetViews>
  <sheetFormatPr defaultRowHeight="14.4"/>
  <cols>
    <col min="1" max="2" width="2.6640625" style="1" customWidth="1"/>
    <col min="3" max="3" width="53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I2" s="8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44" t="str">
        <f>Data_Membership!C$6</f>
        <v>SOUTHEAST DISTRICT</v>
      </c>
      <c r="D3" s="5"/>
      <c r="J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45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0</v>
      </c>
      <c r="E9" s="19"/>
    </row>
    <row r="10" spans="1:25" ht="15" customHeight="1">
      <c r="C10" s="16" t="s">
        <v>1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44" t="str">
        <f>Data_Membership!C$6</f>
        <v>SOUTHEAST DISTRICT</v>
      </c>
      <c r="D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46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44" t="str">
        <f>Data_Membership!C$6</f>
        <v>SOUTHEAST DISTRICT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46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44" t="str">
        <f>Data_Membership!C$6</f>
        <v>SOUTHEAST DISTRICT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46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C91" s="4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44" t="str">
        <f>Data_Membership!C$6</f>
        <v>SOUTHEAST DISTRICT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46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44" t="str">
        <f>Data_Membership!C$6</f>
        <v>SOUTHEAST DISTRICT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46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72:C73"/>
    <mergeCell ref="C99:C100"/>
    <mergeCell ref="C101:C102"/>
    <mergeCell ref="C95:C96"/>
    <mergeCell ref="C34:C35"/>
    <mergeCell ref="C3:C4"/>
    <mergeCell ref="C6:C7"/>
    <mergeCell ref="K3:K5"/>
    <mergeCell ref="C122:C123"/>
    <mergeCell ref="C124:C125"/>
    <mergeCell ref="C30:C31"/>
    <mergeCell ref="C32:C33"/>
    <mergeCell ref="C118:C119"/>
    <mergeCell ref="C106:C107"/>
    <mergeCell ref="C26:C27"/>
    <mergeCell ref="C53:C54"/>
    <mergeCell ref="C55:C56"/>
    <mergeCell ref="C57:C58"/>
    <mergeCell ref="C49:C50"/>
    <mergeCell ref="C76:C77"/>
    <mergeCell ref="C78:C7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DA7C0-ED5D-48F9-96ED-473588E77464}">
  <sheetPr codeName="Sheet7">
    <tabColor rgb="FFFFFFCC"/>
  </sheetPr>
  <dimension ref="A1:Y382"/>
  <sheetViews>
    <sheetView zoomScale="80" zoomScaleNormal="80" workbookViewId="0"/>
  </sheetViews>
  <sheetFormatPr defaultRowHeight="14.4"/>
  <cols>
    <col min="1" max="2" width="2.6640625" style="1" customWidth="1"/>
    <col min="3" max="3" width="60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I2" s="5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47" t="str">
        <f>Data_Membership!C$7</f>
        <v>HEARTLAND DISTRICT - COASTAL REGION</v>
      </c>
      <c r="D3" s="5"/>
      <c r="I3" s="5"/>
      <c r="J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49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47" t="str">
        <f>Data_Membership!C$7</f>
        <v>HEARTLAND DISTRICT - COASTAL REGION</v>
      </c>
      <c r="D26" s="3"/>
      <c r="I26" s="8"/>
      <c r="O26" s="8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49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47" t="str">
        <f>Data_Membership!C$7</f>
        <v>HEARTLAND DISTRICT - COASTAL REGION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48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47" t="str">
        <f>Data_Membership!C$7</f>
        <v>HEARTLAND DISTRICT - COASTAL REGION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48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47" t="str">
        <f>Data_Membership!C$7</f>
        <v>HEARTLAND DISTRICT - COASTAL REGION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48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D97" s="3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47" t="str">
        <f>Data_Membership!C$7</f>
        <v>HEARTLAND DISTRICT - COASTAL REGION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48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 ht="15" customHeight="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 ht="15" customHeight="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 ht="15" customHeight="1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 ht="15" customHeight="1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 ht="15" customHeight="1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 ht="15" customHeight="1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 ht="15" customHeight="1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 ht="15" customHeight="1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 ht="15" customHeight="1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 ht="15" customHeight="1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 ht="15" customHeight="1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</sheetData>
  <sheetProtection sheet="1" objects="1" scenarios="1"/>
  <mergeCells count="21">
    <mergeCell ref="C72:C73"/>
    <mergeCell ref="C99:C100"/>
    <mergeCell ref="C101:C102"/>
    <mergeCell ref="C95:C96"/>
    <mergeCell ref="C34:C35"/>
    <mergeCell ref="K3:K5"/>
    <mergeCell ref="C122:C123"/>
    <mergeCell ref="C124:C125"/>
    <mergeCell ref="C6:C7"/>
    <mergeCell ref="C30:C31"/>
    <mergeCell ref="C32:C33"/>
    <mergeCell ref="C118:C119"/>
    <mergeCell ref="C106:C107"/>
    <mergeCell ref="C26:C27"/>
    <mergeCell ref="C53:C54"/>
    <mergeCell ref="C55:C56"/>
    <mergeCell ref="C57:C58"/>
    <mergeCell ref="C49:C50"/>
    <mergeCell ref="C76:C77"/>
    <mergeCell ref="C78:C79"/>
    <mergeCell ref="C3:C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92E2-59EE-4D5C-B3DF-5A384A6D6D50}">
  <sheetPr codeName="Sheet8">
    <tabColor rgb="FFFFFF00"/>
  </sheetPr>
  <dimension ref="A1:Y386"/>
  <sheetViews>
    <sheetView zoomScale="80" zoomScaleNormal="80" workbookViewId="0"/>
  </sheetViews>
  <sheetFormatPr defaultRowHeight="14.4"/>
  <cols>
    <col min="1" max="2" width="2.6640625" style="1" customWidth="1"/>
    <col min="3" max="3" width="60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I2" s="5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52" t="str">
        <f>Data_Membership!C$8</f>
        <v>HEARTLAND DISTRICT - EASTERN REGION</v>
      </c>
      <c r="D3" s="5"/>
      <c r="I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53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52" t="str">
        <f>Data_Membership!C$8</f>
        <v>HEARTLAND DISTRICT - EASTERN REGION</v>
      </c>
      <c r="D26" s="3"/>
      <c r="I26" s="8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5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52" t="str">
        <f>Data_Membership!C$8</f>
        <v>HEARTLAND DISTRICT - EASTERN REGION</v>
      </c>
      <c r="I49" s="8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53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52" t="str">
        <f>Data_Membership!C$8</f>
        <v>HEARTLAND DISTRICT - EASTERN REGION</v>
      </c>
      <c r="I72" s="8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53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C93" s="4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198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198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C97" s="250" t="str">
        <f>Data_Membership!C$8</f>
        <v>HEARTLAND DISTRICT - EASTERN REGION</v>
      </c>
      <c r="I97" s="8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C98" s="251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A99" s="7"/>
      <c r="C99" s="8"/>
      <c r="D99" s="3"/>
      <c r="E99" s="8"/>
      <c r="F99" s="3"/>
      <c r="G99" s="8"/>
      <c r="H99" s="8"/>
      <c r="I99" s="8"/>
      <c r="K99" s="8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27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225" t="s">
        <v>28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C104" s="226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C105" s="42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H106" s="1" t="s">
        <v>2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C108" s="227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C109" s="228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198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A119" s="15"/>
      <c r="B119" s="15"/>
      <c r="C119" s="199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50" t="str">
        <f>Data_Membership!C$8</f>
        <v>HEARTLAND DISTRICT - EASTERN REGION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51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C126" s="221" t="s">
        <v>43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C127" s="222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C128" s="221" t="s">
        <v>44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3:25" ht="15" customHeight="1">
      <c r="C129" s="222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 ht="15" customHeight="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 ht="15" customHeight="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 ht="15" customHeight="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 ht="15" customHeight="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 ht="15" customHeight="1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 ht="15" customHeight="1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 ht="15" customHeight="1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 ht="15" customHeight="1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 ht="15" customHeight="1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 ht="15" customHeight="1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 ht="15" customHeight="1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 ht="15" customHeight="1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 ht="15" customHeight="1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 ht="15" customHeight="1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 ht="15" customHeight="1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 ht="15" customHeight="1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 ht="15" customHeight="1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 ht="15" customHeight="1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 ht="15" customHeight="1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 ht="15" customHeight="1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 ht="15" customHeight="1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 ht="15" customHeight="1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 ht="15" customHeight="1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 ht="15" customHeight="1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 ht="15" customHeight="1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 ht="15" customHeight="1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 ht="15" customHeight="1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 ht="15" customHeight="1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 ht="15" customHeight="1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 ht="15" customHeight="1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 ht="15" customHeight="1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 ht="15" customHeight="1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 ht="15" customHeight="1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3:25"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3:25"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3:25"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3:25"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3:25"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</sheetData>
  <sheetProtection sheet="1" objects="1" scenarios="1"/>
  <mergeCells count="21">
    <mergeCell ref="C72:C73"/>
    <mergeCell ref="C101:C102"/>
    <mergeCell ref="C103:C104"/>
    <mergeCell ref="C97:C98"/>
    <mergeCell ref="C34:C35"/>
    <mergeCell ref="K3:K5"/>
    <mergeCell ref="C126:C127"/>
    <mergeCell ref="C128:C129"/>
    <mergeCell ref="C6:C7"/>
    <mergeCell ref="C30:C31"/>
    <mergeCell ref="C32:C33"/>
    <mergeCell ref="C122:C123"/>
    <mergeCell ref="C108:C109"/>
    <mergeCell ref="C26:C27"/>
    <mergeCell ref="C53:C54"/>
    <mergeCell ref="C55:C56"/>
    <mergeCell ref="C57:C58"/>
    <mergeCell ref="C49:C50"/>
    <mergeCell ref="C76:C77"/>
    <mergeCell ref="C78:C79"/>
    <mergeCell ref="C3:C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E974-AA14-4DA4-832D-60B4DAE9EA28}">
  <sheetPr codeName="Sheet9">
    <tabColor rgb="FFEBE60C"/>
  </sheetPr>
  <dimension ref="A1:Y381"/>
  <sheetViews>
    <sheetView zoomScale="80" zoomScaleNormal="80" workbookViewId="0"/>
  </sheetViews>
  <sheetFormatPr defaultRowHeight="14.4"/>
  <cols>
    <col min="1" max="2" width="2.6640625" style="1" customWidth="1"/>
    <col min="3" max="3" width="60.6640625" style="1" customWidth="1"/>
    <col min="4" max="4" width="5.6640625" style="1" customWidth="1"/>
    <col min="5" max="5" width="53.44140625" style="1" customWidth="1"/>
    <col min="6" max="6" width="5.6640625" style="1" customWidth="1"/>
    <col min="7" max="7" width="53.44140625" style="1" customWidth="1"/>
    <col min="8" max="8" width="5.6640625" style="1" customWidth="1"/>
    <col min="9" max="9" width="53.44140625" style="1" customWidth="1"/>
    <col min="10" max="10" width="5.6640625" style="1" customWidth="1"/>
    <col min="11" max="11" width="53.44140625" style="1" customWidth="1"/>
    <col min="12" max="12" width="5.6640625" style="1" customWidth="1"/>
    <col min="13" max="13" width="53.44140625" style="1" customWidth="1"/>
    <col min="14" max="14" width="5.6640625" style="1" customWidth="1"/>
    <col min="15" max="15" width="53.44140625" style="1" customWidth="1"/>
    <col min="16" max="16" width="5.6640625" style="1" customWidth="1"/>
    <col min="17" max="17" width="53.5546875" style="1" customWidth="1"/>
    <col min="18" max="18" width="5.6640625" style="1" customWidth="1"/>
    <col min="19" max="19" width="53.5546875" style="1" customWidth="1"/>
    <col min="20" max="20" width="5.6640625" style="1" customWidth="1"/>
    <col min="21" max="21" width="53.5546875" style="1" customWidth="1"/>
    <col min="22" max="23" width="2.6640625" style="1" customWidth="1"/>
    <col min="24" max="25" width="150.6640625" style="1" customWidth="1"/>
  </cols>
  <sheetData>
    <row r="1" spans="1:25" ht="15" customHeight="1">
      <c r="A1" s="47"/>
      <c r="C1" s="5"/>
      <c r="D1" s="4"/>
      <c r="E1" s="4"/>
      <c r="F1" s="4"/>
      <c r="J1" s="4"/>
      <c r="L1" s="5"/>
      <c r="M1" s="5"/>
      <c r="N1" s="5"/>
      <c r="O1" s="5"/>
      <c r="P1" s="5"/>
      <c r="Q1" s="5"/>
      <c r="R1" s="5"/>
      <c r="T1" s="4"/>
      <c r="U1" s="4"/>
      <c r="V1" s="4"/>
      <c r="W1" s="4"/>
      <c r="X1" s="4"/>
      <c r="Y1" s="4"/>
    </row>
    <row r="2" spans="1:25" ht="15" customHeight="1">
      <c r="A2" s="6"/>
      <c r="B2" s="6"/>
      <c r="C2" s="5"/>
      <c r="I2" s="5"/>
      <c r="L2" s="5"/>
      <c r="M2" s="5"/>
      <c r="N2" s="5"/>
      <c r="O2" s="5"/>
      <c r="P2" s="5"/>
      <c r="Q2" s="5"/>
      <c r="R2" s="5"/>
      <c r="S2" s="5"/>
    </row>
    <row r="3" spans="1:25" ht="15" customHeight="1">
      <c r="C3" s="254" t="str">
        <f>Data_Membership!C$9</f>
        <v>HEARTLAND DISTRICT - WESTERN REGION</v>
      </c>
      <c r="D3" s="5"/>
      <c r="I3" s="5"/>
      <c r="J3" s="5"/>
      <c r="K3" s="214" t="s">
        <v>31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C4" s="255"/>
      <c r="K4" s="215"/>
    </row>
    <row r="5" spans="1:25" ht="15" customHeight="1">
      <c r="C5" s="5"/>
      <c r="F5" s="40"/>
      <c r="K5" s="216"/>
    </row>
    <row r="6" spans="1:25" ht="15" customHeight="1">
      <c r="B6" s="2"/>
      <c r="C6" s="212" t="str">
        <f>CONCATENATE(Date_Control!C3," ",Date_Control!C6)</f>
        <v>July 2026</v>
      </c>
      <c r="D6" s="3"/>
      <c r="E6" s="16"/>
      <c r="K6" s="44" t="s">
        <v>34</v>
      </c>
    </row>
    <row r="7" spans="1:25" ht="15" customHeight="1">
      <c r="B7" s="2"/>
      <c r="C7" s="213"/>
      <c r="D7" s="3"/>
      <c r="E7" s="16"/>
    </row>
    <row r="8" spans="1:25" ht="15" customHeight="1"/>
    <row r="9" spans="1:25" ht="15" customHeight="1">
      <c r="C9" s="16" t="s">
        <v>1</v>
      </c>
      <c r="E9" s="19"/>
    </row>
    <row r="10" spans="1:25" ht="15" customHeight="1">
      <c r="C10" s="16" t="s">
        <v>0</v>
      </c>
      <c r="E10" s="19"/>
    </row>
    <row r="11" spans="1:25" ht="15" customHeight="1">
      <c r="I11" s="4"/>
    </row>
    <row r="12" spans="1:25" ht="15" customHeight="1">
      <c r="C12" s="16" t="s">
        <v>32</v>
      </c>
      <c r="E12" s="17"/>
      <c r="H12" s="2"/>
      <c r="I12" s="4"/>
      <c r="J12" s="3"/>
    </row>
    <row r="13" spans="1:25" ht="15" customHeight="1">
      <c r="C13" s="16" t="str">
        <f>CONCATENATE("is shown if performed before the first day of ",Date_Control!$C$3)</f>
        <v>is shown if performed before the first day of July</v>
      </c>
      <c r="E13" s="17"/>
      <c r="H13" s="2"/>
      <c r="I13" s="4"/>
      <c r="J13" s="3"/>
    </row>
    <row r="14" spans="1:25" ht="15" customHeight="1">
      <c r="C14" s="16" t="s">
        <v>33</v>
      </c>
      <c r="E14" s="17"/>
      <c r="H14" s="2"/>
      <c r="I14" s="4"/>
      <c r="J14" s="3"/>
    </row>
    <row r="15" spans="1:25" ht="15" customHeight="1">
      <c r="E15" s="41"/>
      <c r="H15" s="2"/>
      <c r="I15" s="4"/>
      <c r="J15" s="3"/>
    </row>
    <row r="16" spans="1:25" ht="15" customHeight="1">
      <c r="C16" s="19" t="str">
        <f>CONCATENATE("Membership numbers areas of the first day of ", Date_Control!$C$1)</f>
        <v xml:space="preserve">Membership numbers areas of the first day of </v>
      </c>
      <c r="E16" s="17"/>
      <c r="H16" s="2"/>
      <c r="I16" s="4"/>
      <c r="J16" s="3"/>
    </row>
    <row r="17" spans="1:25" ht="15" customHeight="1">
      <c r="C17" s="19" t="s">
        <v>30</v>
      </c>
      <c r="E17" s="17"/>
      <c r="I17" s="4"/>
    </row>
    <row r="18" spans="1:25" ht="15" customHeight="1">
      <c r="I18" s="4"/>
    </row>
    <row r="19" spans="1:25" ht="15" customHeight="1">
      <c r="C19" s="19" t="str">
        <f>CONCATENATE("Facility numbers are as of the first day of ", Date_Control!$C$1)</f>
        <v xml:space="preserve">Facility numbers are as of the first day of </v>
      </c>
    </row>
    <row r="20" spans="1:25" ht="15" customHeight="1">
      <c r="C20" s="19" t="s">
        <v>42</v>
      </c>
    </row>
    <row r="21" spans="1:25" ht="15" customHeight="1"/>
    <row r="22" spans="1:25" ht="15" customHeight="1"/>
    <row r="23" spans="1:25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7"/>
      <c r="C26" s="254" t="str">
        <f>Data_Membership!C$9</f>
        <v>HEARTLAND DISTRICT - WESTERN REGION</v>
      </c>
      <c r="D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C27" s="25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C30" s="219" t="s">
        <v>6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C31" s="22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C32" s="219" t="s">
        <v>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C33" s="22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C34" s="219" t="s">
        <v>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C35" s="22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" customHeight="1"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C49" s="254" t="str">
        <f>Data_Membership!C$9</f>
        <v>HEARTLAND DISTRICT - WESTERN REGION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7"/>
      <c r="C50" s="255"/>
      <c r="D50" s="3"/>
      <c r="H50" s="8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C53" s="223" t="s">
        <v>9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C54" s="22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C55" s="223" t="s">
        <v>29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C56" s="22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C57" s="223" t="s">
        <v>10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C58" s="22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" customHeight="1"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" customHeight="1">
      <c r="C72" s="254" t="str">
        <f>Data_Membership!C$9</f>
        <v>HEARTLAND DISTRICT - WESTERN REGION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" customHeight="1">
      <c r="A73" s="7"/>
      <c r="C73" s="255"/>
      <c r="D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" customHeight="1"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" customHeight="1">
      <c r="C76" s="229" t="s">
        <v>11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>
      <c r="C77" s="23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>
      <c r="C78" s="229" t="s">
        <v>12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>
      <c r="C79" s="23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C80" s="4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" customHeight="1"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" customHeight="1"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" customHeight="1"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" customHeight="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" customHeight="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" customHeight="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" customHeight="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" customHeight="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" customHeight="1">
      <c r="C95" s="254" t="str">
        <f>Data_Membership!C$9</f>
        <v>HEARTLAND DISTRICT - WESTERN REGION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" customHeight="1">
      <c r="C96" s="25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" customHeight="1">
      <c r="A97" s="7"/>
      <c r="C97" s="8"/>
      <c r="E97" s="8"/>
      <c r="F97" s="3"/>
      <c r="G97" s="8"/>
      <c r="H97" s="8"/>
      <c r="I97" s="8"/>
      <c r="K97" s="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" customHeight="1">
      <c r="C99" s="225" t="s">
        <v>27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" customHeight="1">
      <c r="C100" s="22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" customHeight="1">
      <c r="C101" s="22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>
      <c r="C102" s="226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" customHeight="1">
      <c r="C103" s="42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" customHeight="1">
      <c r="H104" s="1" t="s">
        <v>2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" customHeight="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>
      <c r="C106" s="227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" customHeight="1">
      <c r="C107" s="22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" customHeight="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" customHeight="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" customHeight="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" customHeight="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" customHeight="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>
      <c r="C118" s="254" t="str">
        <f>Data_Membership!C$9</f>
        <v>HEARTLAND DISTRICT - WESTERN REGION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" customHeight="1">
      <c r="C119" s="25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" customHeight="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>
      <c r="C122" s="221" t="s">
        <v>43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" customHeight="1">
      <c r="C123" s="222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>
      <c r="C124" s="221" t="s">
        <v>44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" customHeight="1">
      <c r="C125" s="222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" customHeight="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3:25" ht="15" customHeight="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3:25" ht="15" customHeight="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3:25" ht="15" customHeight="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3:25" ht="15" customHeight="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3:25" ht="15" customHeight="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3:25" ht="15" customHeight="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3:25" ht="15" customHeight="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3:25" ht="15" customHeight="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3:25" ht="15" customHeight="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3:25" ht="15" customHeight="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3:25" ht="15" customHeight="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3:25" ht="15" customHeight="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3:25" ht="15" customHeight="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3:25" ht="15" customHeight="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3:25" ht="15" customHeight="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3:25" ht="15" customHeight="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3:25" ht="15" customHeight="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3:25" ht="15" customHeight="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3:25" ht="15" customHeight="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3:25" ht="15" customHeight="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3:25" ht="15" customHeight="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3:25" ht="15" customHeight="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3:25" ht="15" customHeight="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3:25" ht="15" customHeight="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3:25" ht="15" customHeight="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3:25" ht="15" customHeight="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3:25" ht="15" customHeight="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3:25" ht="15" customHeight="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3:25" ht="15" customHeight="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3:25" ht="15" customHeight="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3:25" ht="15" customHeight="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3:25" ht="15" customHeight="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3:25" ht="15" customHeight="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3:25" ht="15" customHeight="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3:25" ht="15" customHeight="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3:25" ht="15" customHeight="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3:25" ht="15" customHeight="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3:25" ht="15" customHeight="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3:25" ht="15" customHeight="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3:25" ht="15" customHeight="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3:25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3:25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3:25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3:25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3:25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3:25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3:25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3:25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3:25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3:25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3:25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3:25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3:25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3:25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3:25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3:25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3:25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3:25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3:25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3:25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3:25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3:25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3:25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3:25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3:25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3:25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3:25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3:25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3:25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3:25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3:25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3:25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3:25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3:25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3:25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3:25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3:25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3:25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3:25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3:25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3:25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3:25"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3:25"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3:25"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3:25"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3:25"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3:25"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3:25"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3:25"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3:25"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3:25"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3:25"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3:25"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3:25"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3:25"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3:25"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3:25"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3:25"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3:25"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3:25"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3:25"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3:25"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3:25"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3:25"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3:25"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3:25"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3:25"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3:25"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3:25"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3:25"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3:25"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3:25"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3:25"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3:25"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3:25"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3:25"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3:25"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3:25"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3:25"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3:25"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3:25"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3:25"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3:25"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3:25"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3:25"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3:25"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3:25"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3:25"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3:25"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3:25"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3:25"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3:25"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3:25"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3:25"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3:25"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3:25"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3:25"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3:25"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3:25"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3:25"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3:25"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3:25"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3:25"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3:25"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3:25"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3:25"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3:25"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3:25"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3:25"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3:25"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3:25"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3:25"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3:25"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3:25"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3:25"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3:25"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3:25"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3:25"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3:25"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3:25"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3:25"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3:25"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3:25"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3:25"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3:25"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3:25"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3:25"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3:25"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3:25"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3:25"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3:25"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3:25"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3:25"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3:25"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3:25"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3:25"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3:25"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3:25"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3:25"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3:25"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3:25"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3:25"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3:25"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3:25"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3:25"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3:25"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3:25"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3:25"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3:25"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3:25"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3:25"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3:25"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3:25"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3:25"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3:25"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3:25"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3:25"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3:25"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3:25"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3:25"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3:25"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3:25"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3:25"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3:25"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3:25"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3:25"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3:25"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3:25"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3:25"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3:25"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3:25"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3:25"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3:25"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3:25"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3:25"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3:25"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3:25"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3:25"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3:25"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3:25"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3:25"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3:25"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3:25"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3:25"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3:25"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3:25"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3:25"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3:25"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3:25"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3:25"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3:25"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3:25"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3:25"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3:25"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3:25"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3:25"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3:25"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3:25"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3:25"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3:25"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3:25"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3:25"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3:25"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3:25"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3:25"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3:25"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3:25"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3:25"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3:25"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3:25"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3:25"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3:25"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3:25"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</sheetData>
  <sheetProtection sheet="1" objects="1" scenarios="1"/>
  <mergeCells count="21">
    <mergeCell ref="C72:C73"/>
    <mergeCell ref="C99:C100"/>
    <mergeCell ref="C101:C102"/>
    <mergeCell ref="C95:C96"/>
    <mergeCell ref="C34:C35"/>
    <mergeCell ref="K3:K5"/>
    <mergeCell ref="C122:C123"/>
    <mergeCell ref="C124:C125"/>
    <mergeCell ref="C6:C7"/>
    <mergeCell ref="C30:C31"/>
    <mergeCell ref="C32:C33"/>
    <mergeCell ref="C118:C119"/>
    <mergeCell ref="C106:C107"/>
    <mergeCell ref="C26:C27"/>
    <mergeCell ref="C53:C54"/>
    <mergeCell ref="C55:C56"/>
    <mergeCell ref="C57:C58"/>
    <mergeCell ref="C49:C50"/>
    <mergeCell ref="C76:C77"/>
    <mergeCell ref="C78:C79"/>
    <mergeCell ref="C3:C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6 U p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E 6 U p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O l K V s o i k e 4 D g A A A B E A A A A T A B w A R m 9 y b X V s Y X M v U 2 V j d G l v b j E u b S C i G A A o o B Q A A A A A A A A A A A A A A A A A A A A A A A A A A A A r T k 0 u y c z P U w i G 0 I b W A F B L A Q I t A B Q A A g A I A B O l K V u K m g 3 p p A A A A P Y A A A A S A A A A A A A A A A A A A A A A A A A A A A B D b 2 5 m a W c v U G F j a 2 F n Z S 5 4 b W x Q S w E C L Q A U A A I A C A A T p S l b D 8 r p q 6 Q A A A D p A A A A E w A A A A A A A A A A A A A A A A D w A A A A W 0 N v b n R l b n R f V H l w Z X N d L n h t b F B L A Q I t A B Q A A g A I A B O l K V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i C D 3 z 6 5 x g T K R g f F O 3 k g L x A A A A A A I A A A A A A B B m A A A A A Q A A I A A A A M n M A 3 J l n y C c a t 8 J C 7 8 J R F S x 5 j n g A A G H e M H z B I 2 / W 5 m K A A A A A A 6 A A A A A A g A A I A A A A B Y S O 9 a 8 e g U r 7 T f 3 B a W z H l a t j u i z X w A M j h / W 8 R 0 N U W + u U A A A A E 0 q 0 o Z 3 Z 1 8 A P r r z W h W S Y u Z x E W V E t b h j s / r C + L d v w B X V k w z s J 0 L g q e G C L i d h X J A o m v T 6 7 J S a D D Q 2 / i B 3 n b D y q X h 2 J / 2 4 3 U B p z N W v 1 Z h r q 8 3 H Q A A A A G m X 4 8 U q c / o 0 e E D M i / / z v z A Z D 4 3 j / D + 3 o I g 8 4 j l 4 w h 9 U T Q N v E c 8 g B P a B I 9 8 8 x 1 H E d L 6 2 J e y 3 1 i e l A L E u T 7 n L Y 4 A = < / D a t a M a s h u p > 
</file>

<file path=customXml/itemProps1.xml><?xml version="1.0" encoding="utf-8"?>
<ds:datastoreItem xmlns:ds="http://schemas.openxmlformats.org/officeDocument/2006/customXml" ds:itemID="{B471C968-3693-44BD-AB50-758EBABB68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ALL_AUX</vt:lpstr>
      <vt:lpstr>013 NE-NR</vt:lpstr>
      <vt:lpstr>014 NE-SR</vt:lpstr>
      <vt:lpstr>053 E-NR</vt:lpstr>
      <vt:lpstr>054 E-SR</vt:lpstr>
      <vt:lpstr>070 SE</vt:lpstr>
      <vt:lpstr>081 H-CR</vt:lpstr>
      <vt:lpstr>082 H-ER</vt:lpstr>
      <vt:lpstr>085 H-WR</vt:lpstr>
      <vt:lpstr>091 GL-CR</vt:lpstr>
      <vt:lpstr>092 GL-ER</vt:lpstr>
      <vt:lpstr>095 GL-WR</vt:lpstr>
      <vt:lpstr>113 SW-NR</vt:lpstr>
      <vt:lpstr>114 SW-SR</vt:lpstr>
      <vt:lpstr>130 NW</vt:lpstr>
      <vt:lpstr>140 O</vt:lpstr>
      <vt:lpstr>170 A</vt:lpstr>
      <vt:lpstr>Data_Boat</vt:lpstr>
      <vt:lpstr>Data_Visits</vt:lpstr>
      <vt:lpstr>Data_VSC_Boat</vt:lpstr>
      <vt:lpstr>Data_VSC_Paddlecraft</vt:lpstr>
      <vt:lpstr>Data_PE</vt:lpstr>
      <vt:lpstr>Data_MT</vt:lpstr>
      <vt:lpstr>Data_Misc</vt:lpstr>
      <vt:lpstr>Data_Facilities</vt:lpstr>
      <vt:lpstr>Data_Newbs</vt:lpstr>
      <vt:lpstr>Data_Membership</vt:lpstr>
      <vt:lpstr>Date_Control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</dc:creator>
  <cp:lastModifiedBy>Harry</cp:lastModifiedBy>
  <dcterms:created xsi:type="dcterms:W3CDTF">2020-06-22T01:03:29Z</dcterms:created>
  <dcterms:modified xsi:type="dcterms:W3CDTF">2026-07-11T23:54:08Z</dcterms:modified>
</cp:coreProperties>
</file>